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sp-ecm19.etat-de-vaud.ch/ecm-app19/aos/Sites/_aos_nodeid/ca45b69d-027c-426b-adc0-f74220a83c91/"/>
    </mc:Choice>
  </mc:AlternateContent>
  <xr:revisionPtr revIDLastSave="0" documentId="13_ncr:1_{A0B4DFF9-F886-4A65-BB3C-CFEAD1B7043C}" xr6:coauthVersionLast="47" xr6:coauthVersionMax="47" xr10:uidLastSave="{00000000-0000-0000-0000-000000000000}"/>
  <bookViews>
    <workbookView xWindow="-120" yWindow="-120" windowWidth="29040" windowHeight="15840" xr2:uid="{00000000-000D-0000-FFFF-FFFF00000000}"/>
  </bookViews>
  <sheets>
    <sheet name="BILAN" sheetId="2" r:id="rId1"/>
    <sheet name="Répondant·e TMsp" sheetId="4" r:id="rId2"/>
    <sheet name="Répondant Métier" sheetId="5" r:id="rId3"/>
  </sheets>
  <definedNames>
    <definedName name="_xlnm.Print_Area" localSheetId="0">BILAN!$A$1:$G$26</definedName>
    <definedName name="_xlnm.Print_Area" localSheetId="2">'Répondant Métier'!$A$1:$I$65</definedName>
    <definedName name="_xlnm.Print_Area" localSheetId="1">'Répondant·e TMsp'!$A$1:$I$62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H18" i="4" l="1"/>
  <c r="E6" i="5"/>
  <c r="C8" i="5"/>
  <c r="C6" i="5"/>
  <c r="E6" i="4"/>
  <c r="C8" i="4"/>
  <c r="C6" i="4"/>
  <c r="H65" i="5"/>
  <c r="H57" i="5"/>
  <c r="H49" i="5"/>
  <c r="H40" i="5"/>
  <c r="H31" i="5"/>
  <c r="H23" i="5"/>
  <c r="H16" i="5"/>
  <c r="H45" i="4"/>
  <c r="H38" i="4" s="1"/>
  <c r="H36" i="4"/>
  <c r="H28" i="4"/>
  <c r="I65" i="5"/>
  <c r="I57" i="5"/>
  <c r="I49" i="5"/>
  <c r="I40" i="5"/>
  <c r="I31" i="5"/>
  <c r="I16" i="5"/>
  <c r="I23" i="5"/>
  <c r="I45" i="4"/>
  <c r="I62" i="4"/>
  <c r="H62" i="4"/>
  <c r="I53" i="4"/>
  <c r="H53" i="4"/>
  <c r="I36" i="4"/>
  <c r="I18" i="4"/>
  <c r="I28" i="4"/>
  <c r="H42" i="5" l="1"/>
  <c r="H16" i="2" s="1"/>
  <c r="E16" i="2" s="1"/>
  <c r="H10" i="5"/>
  <c r="H10" i="4"/>
  <c r="H15" i="2" l="1"/>
  <c r="E15" i="2" s="1"/>
  <c r="F15" i="2" s="1"/>
  <c r="D16" i="2"/>
  <c r="D15" i="2" l="1"/>
</calcChain>
</file>

<file path=xl/sharedStrings.xml><?xml version="1.0" encoding="utf-8"?>
<sst xmlns="http://schemas.openxmlformats.org/spreadsheetml/2006/main" count="258" uniqueCount="111">
  <si>
    <t>Récapitulatif</t>
  </si>
  <si>
    <t>Points</t>
  </si>
  <si>
    <t>Notes</t>
  </si>
  <si>
    <t>Echelle de notation</t>
  </si>
  <si>
    <t>Note finale</t>
  </si>
  <si>
    <t>GRILLE D'EVALUATION DU TRAVAIL DE MATURITE SPECIALISEE - TMsp</t>
  </si>
  <si>
    <r>
      <rPr>
        <b/>
        <sz val="10"/>
        <color theme="1"/>
        <rFont val="Arial"/>
        <family val="2"/>
      </rPr>
      <t>Excellent</t>
    </r>
    <r>
      <rPr>
        <sz val="10"/>
        <color theme="1"/>
        <rFont val="Arial"/>
        <family val="2"/>
      </rPr>
      <t>: cette note est attribuée à une prestation excellente sous tous ses aspects (compréhension de la problématique, étendue des connaissances, richesse des idées, structure logique, travail indépendant et original, représentation claire, etc.)</t>
    </r>
  </si>
  <si>
    <r>
      <rPr>
        <b/>
        <sz val="10"/>
        <color theme="1"/>
        <rFont val="Arial"/>
        <family val="2"/>
      </rPr>
      <t>Très bien</t>
    </r>
    <r>
      <rPr>
        <sz val="10"/>
        <color theme="1"/>
        <rFont val="Arial"/>
        <family val="2"/>
      </rPr>
      <t>: cette note est appropriée lorsque la prestation dépasse la moyenne à tout point de vue.</t>
    </r>
  </si>
  <si>
    <r>
      <rPr>
        <b/>
        <sz val="10"/>
        <color theme="1"/>
        <rFont val="Arial"/>
        <family val="2"/>
      </rPr>
      <t>Bien</t>
    </r>
    <r>
      <rPr>
        <sz val="10"/>
        <color theme="1"/>
        <rFont val="Arial"/>
        <family val="2"/>
      </rPr>
      <t>: la prestation est le résultat d'un travail efficace et d'une bonne compréhension. Elle est exempte de fautes majeures.</t>
    </r>
  </si>
  <si>
    <r>
      <rPr>
        <b/>
        <sz val="10"/>
        <color theme="1"/>
        <rFont val="Arial"/>
        <family val="2"/>
      </rPr>
      <t>Assez bien</t>
    </r>
    <r>
      <rPr>
        <sz val="10"/>
        <color theme="1"/>
        <rFont val="Arial"/>
        <family val="2"/>
      </rPr>
      <t>: cette note est attribuée lorsque les exigences sont satisfaites et que le travail contient par ailleurs un peu plus que le strict nécessaire. Le travail est satisfaisant, mais peu élaboré.</t>
    </r>
  </si>
  <si>
    <r>
      <rPr>
        <b/>
        <sz val="10"/>
        <color theme="1"/>
        <rFont val="Arial"/>
        <family val="2"/>
      </rPr>
      <t>Suffisant</t>
    </r>
    <r>
      <rPr>
        <sz val="10"/>
        <color theme="1"/>
        <rFont val="Arial"/>
        <family val="2"/>
      </rPr>
      <t>: cette note est attribuée lorsque la prestation répond aux exigences minimales fixées dans les critères de réussite idoines.</t>
    </r>
  </si>
  <si>
    <r>
      <rPr>
        <b/>
        <sz val="10"/>
        <color theme="1"/>
        <rFont val="Arial"/>
        <family val="2"/>
      </rPr>
      <t>Insuffisant</t>
    </r>
    <r>
      <rPr>
        <sz val="10"/>
        <color theme="1"/>
        <rFont val="Arial"/>
        <family val="2"/>
      </rPr>
      <t xml:space="preserve">: la prestation comporte trop de fautes et de lacunes pour être appréciée comme suffisante. Il y a certes quelques pistes de réflexion et connaissances qui permettent de résoudre la problématique donnée, mais les lacunes prédominent. </t>
    </r>
  </si>
  <si>
    <r>
      <rPr>
        <sz val="10"/>
        <color theme="1"/>
        <rFont val="Calibri"/>
        <family val="2"/>
      </rPr>
      <t xml:space="preserve">≤ </t>
    </r>
    <r>
      <rPr>
        <sz val="10"/>
        <color theme="1"/>
        <rFont val="Arial"/>
        <family val="2"/>
      </rPr>
      <t>3.0</t>
    </r>
  </si>
  <si>
    <r>
      <rPr>
        <b/>
        <sz val="10"/>
        <color theme="1"/>
        <rFont val="Arial"/>
        <family val="2"/>
      </rPr>
      <t>Largement insuffisant</t>
    </r>
    <r>
      <rPr>
        <sz val="10"/>
        <color theme="1"/>
        <rFont val="Arial"/>
        <family val="2"/>
      </rPr>
      <t>: la prestation comporte de nombreuses fautes et lacunes majeures et est totalement insuffisante. Les connaissances sont largement insuffisantes pour résoudre la problématique donnée.</t>
    </r>
  </si>
  <si>
    <t>Répondant TMsp (ECG)</t>
  </si>
  <si>
    <t>Titre du travail (TMsp)</t>
  </si>
  <si>
    <t>Gymnase</t>
  </si>
  <si>
    <t>Nom et prénom candidat-e</t>
  </si>
  <si>
    <t>Signature</t>
  </si>
  <si>
    <t>Date</t>
  </si>
  <si>
    <t>Maturité spécialisée communication et information - filière INFORMATION DOCUMENTAIRE</t>
  </si>
  <si>
    <t>Répondant métier (HES)</t>
  </si>
  <si>
    <t>Document final: rapport de stage, note de synthèse et défense orale</t>
  </si>
  <si>
    <t>Michel GORIN (HEG-GE)</t>
  </si>
  <si>
    <r>
      <rPr>
        <b/>
        <sz val="10"/>
        <color theme="1"/>
        <rFont val="Arial"/>
        <family val="2"/>
      </rPr>
      <t xml:space="preserve">Partie orale, selon le barème fédéral </t>
    </r>
    <r>
      <rPr>
        <sz val="10"/>
        <color theme="1"/>
        <rFont val="Arial"/>
        <family val="2"/>
      </rPr>
      <t xml:space="preserve"> [((nb de points / 48) x 5) + 1]</t>
    </r>
  </si>
  <si>
    <t>1. Mettre en œuvre des méthodes de travail et de collaboration</t>
  </si>
  <si>
    <t>Critères</t>
  </si>
  <si>
    <t>Indicateurs</t>
  </si>
  <si>
    <t>Appréciation des critères</t>
  </si>
  <si>
    <t>Largement atteint</t>
  </si>
  <si>
    <t>Atteint</t>
  </si>
  <si>
    <t>Partiellement atteint</t>
  </si>
  <si>
    <t>Non atteint</t>
  </si>
  <si>
    <t>Planification, respect des consignes et des échéances</t>
  </si>
  <si>
    <t>Maintenir le contact avec le répondant métier, accomplir les tâches (consignes, lectures et corrections), envoyer les étapes du TMsp en cours, respecter la planification, les échéances et les délais</t>
  </si>
  <si>
    <t>Organisation, coordination et collaboration</t>
  </si>
  <si>
    <t>2. Constituer un corpus de références pour la note de synthèse</t>
  </si>
  <si>
    <t>Diversité des sources</t>
  </si>
  <si>
    <t>Plébisciter la variété des sources bibliographiques et informatives (livres, revues, articles, sondages, sites), utiliser et expérimenter des techniques professionnelles de recherche d'informations</t>
  </si>
  <si>
    <t>Pertinence des références</t>
  </si>
  <si>
    <t>Justifier les choix, tirer profit des conseils des référents, exploiter les références et veiller à l'actualité et à l'adéquation de celles-ci</t>
  </si>
  <si>
    <t>3. Développer une note de synthèse</t>
  </si>
  <si>
    <t>Sélection adéquate des informations sur la thématique</t>
  </si>
  <si>
    <t>Repérer les informations principales pertinentes sur la thématique, tenir compte de toutes les sources</t>
  </si>
  <si>
    <t>Organisation pertinente de la note de synthèse</t>
  </si>
  <si>
    <t>Trouver le fil conducteur idoine, regrouper les arguments, structurer la note de synthèse selon un plan en adéquation avec la thématique (comparaison, chronologie, consécution, hypothèse), synthétiser les points de vue particuliers</t>
  </si>
  <si>
    <t>Aptitude au résumé et à la synthèse</t>
  </si>
  <si>
    <t>Analyser, reformuler, confronter ou comparer les sources, distinguer les citations des apports personnels, tracer des perspectives de développement de la problématique, faire preuve de distance critique</t>
  </si>
  <si>
    <t>4. Maîtriser la rédaction d'idées et la mise en forme du document</t>
  </si>
  <si>
    <t>Structure et cohérence</t>
  </si>
  <si>
    <t>Construire un texte articulé logiquement, enchaîner les parties, les chapitres, les points de vue</t>
  </si>
  <si>
    <t>Argumentation et exemplification</t>
  </si>
  <si>
    <t>Présenter les hypothèses de travail et l'introduction, illustrer les idées, maîtriser les techniques de rédaction et d'argumentation</t>
  </si>
  <si>
    <t>Qualité de l'expression</t>
  </si>
  <si>
    <t xml:space="preserve">Appliquer les règles de l'orthographe et de la syntaxe, développer la richesse du vocabulaire </t>
  </si>
  <si>
    <t>Respect des consignes documentaires et bibliographiques</t>
  </si>
  <si>
    <t>Mettre en page le texte et la page de titre, formuler un titre, éditer un document de qualité, respecter le nombre de pages, référencer les citations, établir la bibliographie selon les normes adéquates</t>
  </si>
  <si>
    <t>1. Connaître le sujet</t>
  </si>
  <si>
    <t>Appropriation du sujet</t>
  </si>
  <si>
    <t>Maîtriser et synthétiser la thématique, renvoyer aux notions scientifiques, théoriques et/ou professionnelles</t>
  </si>
  <si>
    <t>Défense du travail et compréhension de la profession</t>
  </si>
  <si>
    <t>Répondre de façon adéquate aux questions, argumenter un point de vue, défendre de manière argumentée le choix du plan pour la note de synthèse</t>
  </si>
  <si>
    <t>2. Critiquer sa démarche de travail</t>
  </si>
  <si>
    <t>Identifier les compétences et enseignements acquis dans le cadre du stage, affirmer un positionnement personnel, identifier les implications professionnelles</t>
  </si>
  <si>
    <t>Identification des prolongements et perspectives</t>
  </si>
  <si>
    <t>Développer les perspectives personnelles, proposer des ouvertures, exploiter les apprentissages propres et les projeter en situation professionnelle</t>
  </si>
  <si>
    <t>Positionnement critique sur l'objet de la synthèse</t>
  </si>
  <si>
    <t>Argumenter de façon succincte et convaincante son point de vue personnel</t>
  </si>
  <si>
    <t>3. Communiquer oralement</t>
  </si>
  <si>
    <t>Structuration de la présentation</t>
  </si>
  <si>
    <t>Présenter, respecter et suivre un plan, gérer le temps de manière adéquate, sélectionner les éléments essentiels</t>
  </si>
  <si>
    <t>Clarté de la transmission orale</t>
  </si>
  <si>
    <t>Utiliser un registre de langage approprié, s'exprimer avec aisance, maintenir le rythme</t>
  </si>
  <si>
    <t>Technique de présentation</t>
  </si>
  <si>
    <t>Adopter une posture convaincante et adéquate, tant au niveau de la voix que de la gestuelle, utiliser le support de présentation à bon escient</t>
  </si>
  <si>
    <t>Répondant-e TMsp: démarche et rapport de stage + défense orale</t>
  </si>
  <si>
    <t>Maintenir le contact avec le répondant TMsp, accomplir les tâches (consignes, lectures et corrections), envoyer les étapes du TMsp en cours, respecter la planification, les échéances et les délais</t>
  </si>
  <si>
    <t>Prendre des notes, utiliser un outil de suivi (journal de bord, carnet), faire appel au répondant TMsp de manière pertinente, organiser la collaboration de manière cohérente</t>
  </si>
  <si>
    <t xml:space="preserve">Implication active et autonomie dans le processus  </t>
  </si>
  <si>
    <t>2. Analyser la mise en situation professionnelle dans le cadre du rapport de stage</t>
  </si>
  <si>
    <r>
      <t xml:space="preserve">Description </t>
    </r>
    <r>
      <rPr>
        <b/>
        <sz val="10"/>
        <rFont val="Arial"/>
        <family val="2"/>
      </rPr>
      <t>et analyse</t>
    </r>
    <r>
      <rPr>
        <b/>
        <sz val="10"/>
        <color theme="1"/>
        <rFont val="Arial"/>
        <family val="2"/>
      </rPr>
      <t xml:space="preserve"> pertinente du lieu de stage</t>
    </r>
  </si>
  <si>
    <r>
      <t xml:space="preserve">Sélectionner de manière pertinente les informations nécessaires à l'analyse du lieu de stage, les organiser, en faire la synthèse, observer et situer le service d'information documentaire (SID), décrire </t>
    </r>
    <r>
      <rPr>
        <sz val="9"/>
        <rFont val="Arial"/>
        <family val="2"/>
      </rPr>
      <t xml:space="preserve">et analyser </t>
    </r>
    <r>
      <rPr>
        <sz val="9"/>
        <color theme="1"/>
        <rFont val="Arial"/>
        <family val="2"/>
      </rPr>
      <t>sa spécificité</t>
    </r>
  </si>
  <si>
    <r>
      <t>Description et</t>
    </r>
    <r>
      <rPr>
        <b/>
        <sz val="10"/>
        <rFont val="Arial"/>
        <family val="2"/>
      </rPr>
      <t xml:space="preserve"> analyse </t>
    </r>
    <r>
      <rPr>
        <b/>
        <sz val="10"/>
        <color theme="1"/>
        <rFont val="Arial"/>
        <family val="2"/>
      </rPr>
      <t>pertinente du rôle de stagiaire dans le SID</t>
    </r>
  </si>
  <si>
    <r>
      <t xml:space="preserve">Décrire </t>
    </r>
    <r>
      <rPr>
        <sz val="9"/>
        <rFont val="Arial"/>
        <family val="2"/>
      </rPr>
      <t xml:space="preserve">et analyser les tâches et </t>
    </r>
    <r>
      <rPr>
        <sz val="9"/>
        <color theme="1"/>
        <rFont val="Arial"/>
        <family val="2"/>
      </rPr>
      <t>les responsabilités confiées au stagiaire, les difficultés rencontrées par le stagiaire et les moyens mis en œuvre pour les résoudre</t>
    </r>
  </si>
  <si>
    <t xml:space="preserve">Prise de distance </t>
  </si>
  <si>
    <t>Expliciter les enjeux des situations, de la posture du professionnel et du stagiaire, respecter les aspects déontologiques de la profession</t>
  </si>
  <si>
    <t>Bilan de l'expérience professionnelle</t>
  </si>
  <si>
    <t>Décrire les points forts et les points faibles du stage, autocritique</t>
  </si>
  <si>
    <t>Attitude réflexive</t>
  </si>
  <si>
    <t>Expliciter le processus d'apprentissage personnel et la motivation personnelle pour une formation dans le domaine professionnel visé</t>
  </si>
  <si>
    <t>3. Maîtriser la rédaction d'idées et la mise en forme du document</t>
  </si>
  <si>
    <t xml:space="preserve">Total                                                                        </t>
  </si>
  <si>
    <t xml:space="preserve">Total                                                                    </t>
  </si>
  <si>
    <t xml:space="preserve">Total                                                                       </t>
  </si>
  <si>
    <t xml:space="preserve">Total                                                                     </t>
  </si>
  <si>
    <t xml:space="preserve">Total                                                                              </t>
  </si>
  <si>
    <t xml:space="preserve">Total                                                                               </t>
  </si>
  <si>
    <t xml:space="preserve">Total                                                                             </t>
  </si>
  <si>
    <t xml:space="preserve">Total                                                                          </t>
  </si>
  <si>
    <t>Points obtenus :</t>
  </si>
  <si>
    <t>PARTIE ORALE : SOUTENANCE (24 points)</t>
  </si>
  <si>
    <t xml:space="preserve">Points obtenus : </t>
  </si>
  <si>
    <t>Nom et prénom candidat·e</t>
  </si>
  <si>
    <t>Répondant·e TMsp (ECG)</t>
  </si>
  <si>
    <t>Analyse des bénéfices du stage</t>
  </si>
  <si>
    <t>PARTIE ECRITE : DEMARCHE ET NOTE DE SYNTHESE (30 points)</t>
  </si>
  <si>
    <t>PARTIE ECRITE : DEMARCHE ET RAPPORT DE STAGE (33 points)</t>
  </si>
  <si>
    <r>
      <rPr>
        <b/>
        <sz val="10"/>
        <color theme="1"/>
        <rFont val="Arial"/>
        <family val="2"/>
      </rPr>
      <t>Partie écrite, selon le barème fédéral</t>
    </r>
    <r>
      <rPr>
        <sz val="10"/>
        <color theme="1"/>
        <rFont val="Arial"/>
        <family val="2"/>
      </rPr>
      <t xml:space="preserve">  [((nb de points / 63) x 5) + 1]</t>
    </r>
  </si>
  <si>
    <t>Nombre de points</t>
  </si>
  <si>
    <t>Répondant-e métier: démarche et rapport de stage + défense orale</t>
  </si>
  <si>
    <r>
      <t xml:space="preserve">Préparer les entretiens, manifester une attitude constructive lors des entretiens et des visites </t>
    </r>
    <r>
      <rPr>
        <sz val="10"/>
        <rFont val="Arial"/>
        <family val="2"/>
      </rPr>
      <t>sur le lieu de stage ou en école,</t>
    </r>
    <r>
      <rPr>
        <sz val="10"/>
        <color theme="1"/>
        <rFont val="Arial"/>
        <family val="2"/>
      </rPr>
      <t xml:space="preserve"> résoudre les difficultés rencontrées, tenir compte des remarques du répondant TMsp, faire preuve d’esprit d’initiative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</si>
</sst>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b/>
      <sz val="12"/>
      <color theme="1"/>
      <name val="Arial"/>
      <family val="2"/>
    </font>
    <font>
      <sz val="14"/>
      <color theme="1"/>
      <name val="Arial"/>
      <family val="2"/>
    </font>
    <font>
      <sz val="10"/>
      <color theme="1"/>
      <name val="Arial"/>
      <family val="2"/>
    </font>
    <font>
      <b/>
      <sz val="10"/>
      <color theme="1"/>
      <name val="Arial"/>
      <family val="2"/>
    </font>
    <font>
      <sz val="10"/>
      <color theme="1"/>
      <name val="Calibri"/>
      <family val="2"/>
    </font>
    <font>
      <sz val="11"/>
      <color theme="1"/>
      <name val="Arial"/>
      <family val="2"/>
    </font>
    <font>
      <b/>
      <sz val="12"/>
      <color theme="4"/>
      <name val="Arial"/>
      <family val="2"/>
    </font>
    <font>
      <sz val="8"/>
      <color theme="1"/>
      <name val="Arial"/>
      <family val="2"/>
    </font>
    <font>
      <sz val="9"/>
      <color theme="1"/>
      <name val="Arial"/>
      <family val="2"/>
    </font>
    <font>
      <sz val="9"/>
      <name val="Arial"/>
      <family val="2"/>
    </font>
    <font>
      <b/>
      <sz val="12"/>
      <color theme="9"/>
      <name val="Arial"/>
      <family val="2"/>
    </font>
    <font>
      <b/>
      <sz val="10"/>
      <name val="Arial"/>
      <family val="2"/>
    </font>
    <font>
      <b/>
      <sz val="8"/>
      <color theme="1"/>
      <name val="Arial"/>
      <family val="2"/>
    </font>
    <font>
      <sz val="12"/>
      <color theme="0"/>
      <name val="Arial"/>
      <family val="2"/>
    </font>
    <font>
      <b/>
      <sz val="14"/>
      <color theme="1"/>
      <name val="Arial"/>
      <family val="2"/>
    </font>
    <font>
      <b/>
      <sz val="14"/>
      <color theme="5"/>
      <name val="Arial"/>
      <family val="2"/>
    </font>
    <font>
      <sz val="10"/>
      <name val="Arial"/>
      <family val="2"/>
    </font>
    <font>
      <sz val="10"/>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dotted">
        <color indexed="64"/>
      </bottom>
      <diagonal/>
    </border>
    <border>
      <left/>
      <right/>
      <top style="dotted">
        <color indexed="64"/>
      </top>
      <bottom style="dotted">
        <color indexed="64"/>
      </bottom>
      <diagonal/>
    </border>
  </borders>
  <cellStyleXfs count="1">
    <xf numFmtId="0" fontId="0" fillId="0" borderId="0"/>
  </cellStyleXfs>
  <cellXfs count="76">
    <xf numFmtId="0" fontId="0" fillId="0" borderId="0" xfId="0"/>
    <xf numFmtId="0" fontId="1" fillId="0" borderId="0" xfId="0" applyFont="1"/>
    <xf numFmtId="0" fontId="4" fillId="0" borderId="0" xfId="0" applyFont="1"/>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7" fillId="0" borderId="0" xfId="0" applyFont="1"/>
    <xf numFmtId="0" fontId="7" fillId="0" borderId="0" xfId="0" applyFont="1" applyBorder="1"/>
    <xf numFmtId="0" fontId="5" fillId="2" borderId="1" xfId="0" applyFont="1" applyFill="1" applyBorder="1" applyAlignment="1">
      <alignment horizontal="center" vertical="center" wrapText="1"/>
    </xf>
    <xf numFmtId="0" fontId="2" fillId="0" borderId="0" xfId="0" applyFont="1" applyAlignment="1">
      <alignment horizontal="left"/>
    </xf>
    <xf numFmtId="0" fontId="9"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vertical="center" wrapText="1"/>
    </xf>
    <xf numFmtId="0" fontId="10" fillId="0" borderId="1" xfId="0" applyFont="1" applyBorder="1" applyAlignment="1">
      <alignment horizontal="left" vertical="center" wrapText="1"/>
    </xf>
    <xf numFmtId="0" fontId="1" fillId="0" borderId="0" xfId="0" applyFont="1" applyAlignment="1">
      <alignment horizontal="center"/>
    </xf>
    <xf numFmtId="0" fontId="10" fillId="0" borderId="1" xfId="0" applyFont="1" applyBorder="1" applyAlignment="1">
      <alignment vertical="center" wrapText="1"/>
    </xf>
    <xf numFmtId="0" fontId="2" fillId="0" borderId="0" xfId="0" applyFont="1"/>
    <xf numFmtId="0" fontId="11" fillId="0" borderId="1" xfId="0" applyFont="1" applyBorder="1" applyAlignment="1">
      <alignment vertical="center" wrapText="1"/>
    </xf>
    <xf numFmtId="0" fontId="5" fillId="0" borderId="1" xfId="0" applyFont="1" applyBorder="1" applyAlignment="1">
      <alignment horizontal="left" vertical="center" wrapText="1"/>
    </xf>
    <xf numFmtId="0" fontId="9" fillId="2" borderId="11" xfId="0" applyFont="1" applyFill="1" applyBorder="1" applyAlignment="1">
      <alignment horizontal="center" vertical="center" wrapText="1"/>
    </xf>
    <xf numFmtId="0" fontId="1" fillId="0" borderId="6" xfId="0" applyFont="1" applyBorder="1" applyAlignment="1"/>
    <xf numFmtId="0" fontId="1" fillId="0" borderId="7" xfId="0" applyFont="1" applyBorder="1" applyAlignment="1"/>
    <xf numFmtId="0" fontId="2"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 fillId="0" borderId="7" xfId="0" applyFont="1" applyBorder="1" applyAlignment="1">
      <alignment horizontal="right"/>
    </xf>
    <xf numFmtId="0" fontId="1" fillId="0" borderId="12" xfId="0" applyFont="1" applyBorder="1" applyAlignment="1">
      <alignment horizontal="left"/>
    </xf>
    <xf numFmtId="0" fontId="4" fillId="0" borderId="1" xfId="0" applyFont="1" applyBorder="1" applyAlignment="1">
      <alignment horizontal="left" vertical="center" wrapText="1"/>
    </xf>
    <xf numFmtId="0" fontId="8" fillId="3" borderId="6" xfId="0" applyFont="1" applyFill="1" applyBorder="1" applyAlignment="1"/>
    <xf numFmtId="0" fontId="8" fillId="3" borderId="7" xfId="0" applyFont="1" applyFill="1" applyBorder="1" applyAlignment="1"/>
    <xf numFmtId="0" fontId="12" fillId="3" borderId="6" xfId="0" applyFont="1" applyFill="1" applyBorder="1" applyAlignment="1"/>
    <xf numFmtId="0" fontId="12" fillId="3" borderId="7" xfId="0" applyFont="1" applyFill="1" applyBorder="1" applyAlignment="1"/>
    <xf numFmtId="0" fontId="12" fillId="3" borderId="8" xfId="0" applyFont="1" applyFill="1" applyBorder="1" applyAlignment="1">
      <alignment horizontal="center"/>
    </xf>
    <xf numFmtId="0" fontId="2" fillId="2" borderId="5" xfId="0" applyFont="1" applyFill="1" applyBorder="1" applyAlignment="1">
      <alignment horizontal="center" vertical="center"/>
    </xf>
    <xf numFmtId="0" fontId="1" fillId="0" borderId="5" xfId="0" applyFont="1" applyBorder="1" applyAlignment="1">
      <alignment horizontal="center" vertical="center"/>
    </xf>
    <xf numFmtId="0" fontId="8" fillId="3" borderId="8" xfId="0" applyFont="1" applyFill="1" applyBorder="1" applyAlignment="1">
      <alignment horizontal="center"/>
    </xf>
    <xf numFmtId="0" fontId="8" fillId="3" borderId="7" xfId="0" applyFont="1" applyFill="1" applyBorder="1" applyAlignment="1">
      <alignment horizontal="right"/>
    </xf>
    <xf numFmtId="0" fontId="12" fillId="3" borderId="7" xfId="0" applyFont="1" applyFill="1" applyBorder="1" applyAlignment="1">
      <alignment horizontal="right"/>
    </xf>
    <xf numFmtId="0" fontId="1" fillId="0" borderId="0" xfId="0" applyFont="1" applyAlignment="1">
      <alignment vertical="center"/>
    </xf>
    <xf numFmtId="0" fontId="15" fillId="0" borderId="0" xfId="0" applyFont="1"/>
    <xf numFmtId="0" fontId="4" fillId="0" borderId="1" xfId="0" applyFont="1" applyBorder="1" applyAlignment="1">
      <alignment horizontal="left" vertical="center" wrapText="1"/>
    </xf>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1" fillId="2" borderId="1" xfId="0" applyFont="1" applyFill="1" applyBorder="1" applyAlignment="1">
      <alignment horizontal="center" vertical="center"/>
    </xf>
    <xf numFmtId="0" fontId="2" fillId="0" borderId="0" xfId="0" applyFont="1" applyAlignment="1">
      <alignment horizontal="left"/>
    </xf>
    <xf numFmtId="0" fontId="16"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xf>
    <xf numFmtId="0" fontId="2" fillId="0" borderId="0" xfId="0" applyFont="1" applyBorder="1" applyAlignment="1">
      <alignment horizontal="left"/>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1" xfId="0" applyFont="1" applyFill="1" applyBorder="1" applyAlignment="1">
      <alignment horizontal="center" vertic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3" borderId="5"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0" xfId="0" applyFont="1" applyAlignment="1"/>
    <xf numFmtId="0" fontId="2" fillId="0" borderId="0" xfId="0" applyFont="1" applyAlignment="1"/>
    <xf numFmtId="0" fontId="1" fillId="0" borderId="0" xfId="0" applyFont="1" applyAlignment="1"/>
    <xf numFmtId="0" fontId="7" fillId="0" borderId="0" xfId="0" applyFont="1" applyBorder="1" applyAlignment="1">
      <alignment horizontal="left"/>
    </xf>
    <xf numFmtId="0" fontId="5"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horizontal="center"/>
    </xf>
    <xf numFmtId="0" fontId="19" fillId="0" borderId="0" xfId="0" applyFont="1" applyAlignment="1">
      <alignment horizontal="left"/>
    </xf>
    <xf numFmtId="0" fontId="7" fillId="0" borderId="13" xfId="0" applyFont="1" applyBorder="1" applyAlignment="1">
      <alignment horizontal="left"/>
    </xf>
    <xf numFmtId="0" fontId="7" fillId="0" borderId="13" xfId="0" applyFont="1" applyBorder="1" applyAlignment="1">
      <alignment horizontal="left"/>
    </xf>
    <xf numFmtId="0" fontId="7" fillId="0" borderId="14" xfId="0" applyFont="1" applyBorder="1" applyAlignment="1">
      <alignment horizontal="left"/>
    </xf>
  </cellXfs>
  <cellStyles count="1">
    <cellStyle name="Normal" xfId="0" builtinId="0"/>
  </cellStyles>
  <dxfs count="13">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23814</xdr:colOff>
      <xdr:row>0</xdr:row>
      <xdr:rowOff>23811</xdr:rowOff>
    </xdr:from>
    <xdr:to>
      <xdr:col>1</xdr:col>
      <xdr:colOff>19193</xdr:colOff>
      <xdr:row>4</xdr:row>
      <xdr:rowOff>145936</xdr:rowOff>
    </xdr:to>
    <xdr:pic>
      <xdr:nvPicPr>
        <xdr:cNvPr id="6" name="Picture 2" descr="C:\Users\h8f6ki\Desktop\vd_logo_neuf_noir.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4" y="23811"/>
          <a:ext cx="535129" cy="9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21830</xdr:colOff>
      <xdr:row>0</xdr:row>
      <xdr:rowOff>19844</xdr:rowOff>
    </xdr:from>
    <xdr:to>
      <xdr:col>1</xdr:col>
      <xdr:colOff>627</xdr:colOff>
      <xdr:row>4</xdr:row>
      <xdr:rowOff>7313</xdr:rowOff>
    </xdr:to>
    <xdr:pic>
      <xdr:nvPicPr>
        <xdr:cNvPr id="3" name="Picture 2" descr="C:\Users\h8f6ki\Desktop\vd_logo_neuf_noir.jpg">
          <a:extLst>
            <a:ext uri="{FF2B5EF4-FFF2-40B4-BE49-F238E27FC236}">
              <a16:creationId xmlns:a16="http://schemas.microsoft.com/office/drawing/2014/main" id="{6203E572-E134-42E7-B9A7-8160640F37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30" y="19844"/>
          <a:ext cx="550297" cy="928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11255</xdr:colOff>
      <xdr:row>3</xdr:row>
      <xdr:rowOff>188800</xdr:rowOff>
    </xdr:to>
    <xdr:pic>
      <xdr:nvPicPr>
        <xdr:cNvPr id="2" name="Picture 2" descr="C:\Users\h8f6ki\Desktop\vd_logo_neuf_noir.jpg">
          <a:extLst>
            <a:ext uri="{FF2B5EF4-FFF2-40B4-BE49-F238E27FC236}">
              <a16:creationId xmlns:a16="http://schemas.microsoft.com/office/drawing/2014/main" id="{3C3A8E5B-8E5C-4AF9-BDB4-7F0F1045DC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535129" cy="9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6"/>
  <sheetViews>
    <sheetView showGridLines="0" tabSelected="1" zoomScaleNormal="100" zoomScalePageLayoutView="120" workbookViewId="0">
      <selection activeCell="A6" sqref="A6"/>
    </sheetView>
  </sheetViews>
  <sheetFormatPr baseColWidth="10" defaultColWidth="11.42578125" defaultRowHeight="15" x14ac:dyDescent="0.2"/>
  <cols>
    <col min="1" max="1" width="8.140625" style="1" customWidth="1"/>
    <col min="2" max="2" width="27.140625" style="1" customWidth="1"/>
    <col min="3" max="3" width="41.5703125" style="1" customWidth="1"/>
    <col min="4" max="6" width="14.42578125" style="1" customWidth="1"/>
    <col min="7" max="7" width="10.7109375" style="1" customWidth="1"/>
    <col min="8" max="8" width="16.140625" style="1" customWidth="1"/>
    <col min="9" max="19" width="10" style="1" customWidth="1"/>
    <col min="20" max="16384" width="11.42578125" style="1"/>
  </cols>
  <sheetData>
    <row r="1" spans="1:26" ht="15.6" customHeight="1" x14ac:dyDescent="0.25">
      <c r="O1"/>
      <c r="P1"/>
      <c r="Q1"/>
      <c r="R1"/>
      <c r="S1"/>
      <c r="T1"/>
      <c r="U1"/>
      <c r="V1"/>
      <c r="W1"/>
      <c r="X1"/>
      <c r="Y1"/>
      <c r="Z1"/>
    </row>
    <row r="2" spans="1:26" ht="15.6" customHeight="1" x14ac:dyDescent="0.25">
      <c r="O2"/>
      <c r="P2"/>
      <c r="Q2"/>
      <c r="R2"/>
      <c r="S2"/>
      <c r="T2"/>
      <c r="U2"/>
      <c r="V2"/>
      <c r="W2"/>
      <c r="X2"/>
      <c r="Y2"/>
      <c r="Z2"/>
    </row>
    <row r="3" spans="1:26" ht="16.5" customHeight="1" x14ac:dyDescent="0.25">
      <c r="B3" s="39" t="s">
        <v>20</v>
      </c>
      <c r="C3" s="39"/>
      <c r="D3" s="39"/>
      <c r="E3" s="39"/>
      <c r="F3" s="39"/>
      <c r="G3" s="39"/>
      <c r="H3" s="65"/>
      <c r="O3"/>
      <c r="P3"/>
      <c r="Q3"/>
      <c r="R3"/>
      <c r="S3"/>
      <c r="T3"/>
      <c r="U3"/>
      <c r="V3"/>
      <c r="W3"/>
      <c r="X3"/>
      <c r="Y3"/>
      <c r="Z3"/>
    </row>
    <row r="4" spans="1:26" ht="15.6" customHeight="1" x14ac:dyDescent="0.25">
      <c r="B4" s="40" t="s">
        <v>22</v>
      </c>
      <c r="C4" s="40"/>
      <c r="D4" s="40"/>
      <c r="E4" s="40"/>
      <c r="F4" s="40"/>
      <c r="G4" s="40"/>
      <c r="H4" s="66"/>
      <c r="O4"/>
      <c r="P4"/>
      <c r="Q4"/>
      <c r="R4"/>
      <c r="S4"/>
      <c r="T4"/>
      <c r="U4"/>
      <c r="V4"/>
      <c r="W4"/>
      <c r="X4"/>
      <c r="Y4"/>
      <c r="Z4"/>
    </row>
    <row r="5" spans="1:26" ht="15.6" customHeight="1" x14ac:dyDescent="0.25">
      <c r="B5" s="41" t="s">
        <v>5</v>
      </c>
      <c r="C5" s="41"/>
      <c r="D5" s="41"/>
      <c r="E5" s="41"/>
      <c r="F5" s="41"/>
      <c r="G5" s="41"/>
      <c r="H5" s="67"/>
      <c r="O5"/>
      <c r="P5"/>
      <c r="Q5"/>
      <c r="R5"/>
      <c r="S5"/>
      <c r="T5"/>
      <c r="U5"/>
      <c r="V5"/>
      <c r="W5"/>
      <c r="X5"/>
      <c r="Y5"/>
      <c r="Z5"/>
    </row>
    <row r="6" spans="1:26" ht="15.6" customHeight="1" x14ac:dyDescent="0.25">
      <c r="H6"/>
      <c r="I6"/>
      <c r="J6"/>
      <c r="K6"/>
      <c r="L6"/>
      <c r="M6"/>
      <c r="N6"/>
      <c r="O6"/>
      <c r="P6"/>
      <c r="Q6"/>
      <c r="R6"/>
      <c r="S6"/>
    </row>
    <row r="7" spans="1:26" ht="15.6" customHeight="1" x14ac:dyDescent="0.25">
      <c r="H7"/>
      <c r="I7"/>
      <c r="J7"/>
      <c r="K7"/>
      <c r="L7"/>
      <c r="M7"/>
      <c r="N7"/>
      <c r="O7"/>
      <c r="P7"/>
      <c r="Q7"/>
      <c r="R7"/>
      <c r="S7"/>
    </row>
    <row r="8" spans="1:26" s="5" customFormat="1" ht="21.75" customHeight="1" x14ac:dyDescent="0.25">
      <c r="B8" s="5" t="s">
        <v>102</v>
      </c>
      <c r="C8" s="73"/>
      <c r="D8" s="6" t="s">
        <v>16</v>
      </c>
      <c r="E8" s="73"/>
      <c r="F8" s="73"/>
      <c r="G8" s="73"/>
      <c r="H8"/>
      <c r="I8"/>
      <c r="J8"/>
      <c r="K8"/>
      <c r="L8"/>
      <c r="M8"/>
      <c r="N8"/>
      <c r="O8"/>
      <c r="P8"/>
      <c r="Q8"/>
      <c r="R8"/>
      <c r="S8"/>
    </row>
    <row r="9" spans="1:26" s="5" customFormat="1" ht="21.95" customHeight="1" x14ac:dyDescent="0.25">
      <c r="B9" s="5" t="s">
        <v>103</v>
      </c>
      <c r="C9" s="73"/>
      <c r="D9" s="6" t="s">
        <v>18</v>
      </c>
      <c r="E9" s="73"/>
      <c r="F9" s="73"/>
      <c r="G9" s="73"/>
      <c r="H9"/>
      <c r="I9"/>
      <c r="J9"/>
      <c r="K9"/>
      <c r="L9"/>
      <c r="M9"/>
      <c r="N9"/>
      <c r="O9"/>
      <c r="P9"/>
      <c r="Q9"/>
      <c r="R9"/>
      <c r="S9"/>
    </row>
    <row r="10" spans="1:26" s="5" customFormat="1" ht="21.95" customHeight="1" x14ac:dyDescent="0.25">
      <c r="B10" s="5" t="s">
        <v>21</v>
      </c>
      <c r="C10" s="73" t="s">
        <v>23</v>
      </c>
      <c r="D10" s="6" t="s">
        <v>18</v>
      </c>
      <c r="E10" s="73"/>
      <c r="F10" s="73"/>
      <c r="G10" s="73"/>
      <c r="H10"/>
      <c r="I10"/>
      <c r="J10"/>
      <c r="K10"/>
      <c r="L10"/>
      <c r="M10"/>
      <c r="N10"/>
      <c r="O10"/>
      <c r="P10"/>
      <c r="Q10"/>
      <c r="R10"/>
      <c r="S10"/>
    </row>
    <row r="11" spans="1:26" s="5" customFormat="1" ht="21.95" customHeight="1" x14ac:dyDescent="0.2">
      <c r="B11" s="5" t="s">
        <v>15</v>
      </c>
      <c r="C11" s="75"/>
      <c r="D11" s="6" t="s">
        <v>19</v>
      </c>
      <c r="E11" s="73"/>
      <c r="F11" s="73"/>
      <c r="G11" s="73"/>
    </row>
    <row r="12" spans="1:26" s="5" customFormat="1" ht="25.5" customHeight="1" x14ac:dyDescent="0.2">
      <c r="C12" s="6"/>
      <c r="D12" s="6"/>
      <c r="E12" s="68"/>
      <c r="F12" s="68"/>
      <c r="G12" s="68"/>
    </row>
    <row r="13" spans="1:26" s="5" customFormat="1" ht="25.5" customHeight="1" x14ac:dyDescent="0.2"/>
    <row r="14" spans="1:26" ht="27.95" customHeight="1" x14ac:dyDescent="0.2">
      <c r="A14" s="2"/>
      <c r="B14" s="63" t="s">
        <v>0</v>
      </c>
      <c r="C14" s="63"/>
      <c r="D14" s="3" t="s">
        <v>1</v>
      </c>
      <c r="E14" s="3" t="s">
        <v>2</v>
      </c>
      <c r="F14" s="7" t="s">
        <v>4</v>
      </c>
      <c r="G14" s="2"/>
    </row>
    <row r="15" spans="1:26" ht="27.95" customHeight="1" x14ac:dyDescent="0.2">
      <c r="A15" s="2"/>
      <c r="B15" s="64" t="s">
        <v>107</v>
      </c>
      <c r="C15" s="64"/>
      <c r="D15" s="4" t="str">
        <f>CONCATENATE(H15," / 63")</f>
        <v>0 / 63</v>
      </c>
      <c r="E15" s="4">
        <f>MROUND(SUM(H15/63*5+1),0.5)</f>
        <v>1</v>
      </c>
      <c r="F15" s="61">
        <f>MROUND(SUM(E15+E16)/2,0.5)</f>
        <v>1</v>
      </c>
      <c r="G15" s="2"/>
      <c r="H15" s="37">
        <f>'Répondant·e TMsp'!H10+'Répondant Métier'!H10</f>
        <v>0</v>
      </c>
    </row>
    <row r="16" spans="1:26" ht="27.95" customHeight="1" x14ac:dyDescent="0.2">
      <c r="A16" s="2"/>
      <c r="B16" s="64" t="s">
        <v>24</v>
      </c>
      <c r="C16" s="64"/>
      <c r="D16" s="4" t="str">
        <f>CONCATENATE(H16," / 48")</f>
        <v>0 / 48</v>
      </c>
      <c r="E16" s="4">
        <f>MROUND(SUM(H16/48*5+1),0.5)</f>
        <v>1</v>
      </c>
      <c r="F16" s="62"/>
      <c r="G16" s="2"/>
      <c r="H16" s="37">
        <f>'Répondant·e TMsp'!H38+'Répondant Métier'!H42</f>
        <v>0</v>
      </c>
    </row>
    <row r="17" spans="1:7" s="5" customFormat="1" ht="25.5" customHeight="1" x14ac:dyDescent="0.2">
      <c r="C17" s="6"/>
      <c r="D17" s="6"/>
      <c r="E17" s="68"/>
      <c r="F17" s="68"/>
      <c r="G17" s="68"/>
    </row>
    <row r="18" spans="1:7" s="5" customFormat="1" ht="25.5" customHeight="1" x14ac:dyDescent="0.2"/>
    <row r="19" spans="1:7" ht="15.75" customHeight="1" x14ac:dyDescent="0.2">
      <c r="A19" s="58" t="s">
        <v>3</v>
      </c>
      <c r="B19" s="59"/>
      <c r="C19" s="59"/>
      <c r="D19" s="59"/>
      <c r="E19" s="59"/>
      <c r="F19" s="59"/>
      <c r="G19" s="60"/>
    </row>
    <row r="20" spans="1:7" ht="30" customHeight="1" x14ac:dyDescent="0.2">
      <c r="A20" s="3">
        <v>6</v>
      </c>
      <c r="B20" s="38" t="s">
        <v>6</v>
      </c>
      <c r="C20" s="38"/>
      <c r="D20" s="38"/>
      <c r="E20" s="38"/>
      <c r="F20" s="38"/>
      <c r="G20" s="38"/>
    </row>
    <row r="21" spans="1:7" ht="30" customHeight="1" x14ac:dyDescent="0.2">
      <c r="A21" s="3">
        <v>5.5</v>
      </c>
      <c r="B21" s="38" t="s">
        <v>7</v>
      </c>
      <c r="C21" s="38"/>
      <c r="D21" s="38"/>
      <c r="E21" s="38"/>
      <c r="F21" s="38"/>
      <c r="G21" s="38"/>
    </row>
    <row r="22" spans="1:7" ht="30" customHeight="1" x14ac:dyDescent="0.2">
      <c r="A22" s="3">
        <v>5</v>
      </c>
      <c r="B22" s="38" t="s">
        <v>8</v>
      </c>
      <c r="C22" s="38"/>
      <c r="D22" s="38"/>
      <c r="E22" s="38"/>
      <c r="F22" s="38"/>
      <c r="G22" s="38"/>
    </row>
    <row r="23" spans="1:7" ht="30" customHeight="1" x14ac:dyDescent="0.2">
      <c r="A23" s="3">
        <v>4.5</v>
      </c>
      <c r="B23" s="38" t="s">
        <v>9</v>
      </c>
      <c r="C23" s="38"/>
      <c r="D23" s="38"/>
      <c r="E23" s="38"/>
      <c r="F23" s="38"/>
      <c r="G23" s="38"/>
    </row>
    <row r="24" spans="1:7" ht="30" customHeight="1" x14ac:dyDescent="0.2">
      <c r="A24" s="3">
        <v>4</v>
      </c>
      <c r="B24" s="38" t="s">
        <v>10</v>
      </c>
      <c r="C24" s="38"/>
      <c r="D24" s="38"/>
      <c r="E24" s="38"/>
      <c r="F24" s="38"/>
      <c r="G24" s="38"/>
    </row>
    <row r="25" spans="1:7" ht="30" customHeight="1" x14ac:dyDescent="0.2">
      <c r="A25" s="3">
        <v>3.5</v>
      </c>
      <c r="B25" s="38" t="s">
        <v>11</v>
      </c>
      <c r="C25" s="38"/>
      <c r="D25" s="38"/>
      <c r="E25" s="38"/>
      <c r="F25" s="38"/>
      <c r="G25" s="38"/>
    </row>
    <row r="26" spans="1:7" ht="30" customHeight="1" x14ac:dyDescent="0.2">
      <c r="A26" s="3" t="s">
        <v>12</v>
      </c>
      <c r="B26" s="38" t="s">
        <v>13</v>
      </c>
      <c r="C26" s="38"/>
      <c r="D26" s="38"/>
      <c r="E26" s="38"/>
      <c r="F26" s="38"/>
      <c r="G26" s="38"/>
    </row>
  </sheetData>
  <mergeCells count="15">
    <mergeCell ref="B14:C14"/>
    <mergeCell ref="B15:C15"/>
    <mergeCell ref="B16:C16"/>
    <mergeCell ref="B3:G3"/>
    <mergeCell ref="B4:G4"/>
    <mergeCell ref="B5:G5"/>
    <mergeCell ref="A19:G19"/>
    <mergeCell ref="B26:G26"/>
    <mergeCell ref="F15:F16"/>
    <mergeCell ref="B20:G20"/>
    <mergeCell ref="B21:G21"/>
    <mergeCell ref="B22:G22"/>
    <mergeCell ref="B23:G23"/>
    <mergeCell ref="B24:G24"/>
    <mergeCell ref="B25:G25"/>
  </mergeCells>
  <conditionalFormatting sqref="C8:C10">
    <cfRule type="cellIs" dxfId="2" priority="5" operator="equal">
      <formula>0</formula>
    </cfRule>
    <cfRule type="colorScale" priority="6">
      <colorScale>
        <cfvo type="min"/>
        <cfvo type="max"/>
        <color rgb="FFFF7128"/>
        <color rgb="FFFFEF9C"/>
      </colorScale>
    </cfRule>
  </conditionalFormatting>
  <conditionalFormatting sqref="C10:C11">
    <cfRule type="cellIs" dxfId="1" priority="3" operator="equal">
      <formula>0</formula>
    </cfRule>
    <cfRule type="colorScale" priority="4">
      <colorScale>
        <cfvo type="min"/>
        <cfvo type="max"/>
        <color rgb="FFFF7128"/>
        <color rgb="FFFFEF9C"/>
      </colorScale>
    </cfRule>
  </conditionalFormatting>
  <conditionalFormatting sqref="E8:G11">
    <cfRule type="cellIs" dxfId="0" priority="1" operator="equal">
      <formula>0</formula>
    </cfRule>
    <cfRule type="colorScale" priority="2">
      <colorScale>
        <cfvo type="min"/>
        <cfvo type="max"/>
        <color rgb="FFFF7128"/>
        <color rgb="FFFFEF9C"/>
      </colorScale>
    </cfRule>
  </conditionalFormatting>
  <printOptions horizontalCentered="1" verticalCentered="1"/>
  <pageMargins left="0.70866141732283472" right="0.70866141732283472" top="0.74803149606299213" bottom="0.74803149606299213" header="0.31496062992125984" footer="0.31496062992125984"/>
  <pageSetup paperSize="9" scale="82" orientation="landscape" r:id="rId1"/>
  <headerFooter>
    <oddFooter>&amp;LTMsp MSCI-ID / &amp;A&amp;R&amp;"-,Italique"&amp;9v11.2023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FD5FF-10DE-4BDE-A2B6-C9303B10D8E6}">
  <sheetPr>
    <pageSetUpPr fitToPage="1"/>
  </sheetPr>
  <dimension ref="A1:I62"/>
  <sheetViews>
    <sheetView showGridLines="0" zoomScaleNormal="100" workbookViewId="0">
      <selection activeCell="A5" sqref="A5"/>
    </sheetView>
  </sheetViews>
  <sheetFormatPr baseColWidth="10" defaultColWidth="11.42578125" defaultRowHeight="15" x14ac:dyDescent="0.2"/>
  <cols>
    <col min="1" max="1" width="8.5703125" style="1" customWidth="1"/>
    <col min="2" max="2" width="33.5703125" style="1" customWidth="1"/>
    <col min="3" max="3" width="62.85546875" style="1" customWidth="1"/>
    <col min="4" max="7" width="10.7109375" style="1" customWidth="1"/>
    <col min="8" max="8" width="11.42578125" style="1"/>
    <col min="9" max="9" width="6.42578125" style="1" customWidth="1"/>
    <col min="10" max="16384" width="11.42578125" style="1"/>
  </cols>
  <sheetData>
    <row r="1" spans="1:9" ht="15.6" customHeight="1" x14ac:dyDescent="0.2"/>
    <row r="2" spans="1:9" s="36" customFormat="1" ht="19.5" customHeight="1" x14ac:dyDescent="0.25">
      <c r="B2" s="47" t="s">
        <v>20</v>
      </c>
      <c r="C2" s="47"/>
      <c r="D2" s="47"/>
      <c r="E2" s="47"/>
      <c r="F2" s="47"/>
      <c r="G2" s="47"/>
      <c r="H2" s="47"/>
      <c r="I2" s="47"/>
    </row>
    <row r="3" spans="1:9" s="36" customFormat="1" ht="19.5" customHeight="1" x14ac:dyDescent="0.25">
      <c r="B3" s="48" t="s">
        <v>75</v>
      </c>
      <c r="C3" s="48"/>
      <c r="D3" s="48"/>
      <c r="E3" s="48"/>
      <c r="F3" s="48"/>
      <c r="G3" s="48"/>
      <c r="H3" s="48"/>
      <c r="I3" s="48"/>
    </row>
    <row r="4" spans="1:9" s="36" customFormat="1" ht="19.5" customHeight="1" x14ac:dyDescent="0.25">
      <c r="B4" s="49" t="s">
        <v>5</v>
      </c>
      <c r="C4" s="49"/>
      <c r="D4" s="49"/>
      <c r="E4" s="49"/>
      <c r="F4" s="49"/>
      <c r="G4" s="49"/>
      <c r="H4" s="49"/>
      <c r="I4" s="49"/>
    </row>
    <row r="5" spans="1:9" ht="15.6" customHeight="1" x14ac:dyDescent="0.2"/>
    <row r="6" spans="1:9" s="5" customFormat="1" ht="21.95" customHeight="1" x14ac:dyDescent="0.2">
      <c r="B6" s="5" t="s">
        <v>17</v>
      </c>
      <c r="C6" s="73">
        <f>BILAN!C8</f>
        <v>0</v>
      </c>
      <c r="D6" s="5" t="s">
        <v>16</v>
      </c>
      <c r="E6" s="74">
        <f>BILAN!E8</f>
        <v>0</v>
      </c>
      <c r="F6" s="74"/>
      <c r="G6" s="74"/>
      <c r="H6" s="74"/>
      <c r="I6" s="1"/>
    </row>
    <row r="7" spans="1:9" s="5" customFormat="1" ht="21.95" customHeight="1" x14ac:dyDescent="0.2">
      <c r="B7" s="5" t="s">
        <v>14</v>
      </c>
      <c r="C7" s="73">
        <f>BILAN!C9</f>
        <v>0</v>
      </c>
      <c r="D7" s="5" t="s">
        <v>18</v>
      </c>
      <c r="E7" s="74"/>
      <c r="F7" s="74"/>
      <c r="G7" s="74"/>
      <c r="H7" s="74"/>
      <c r="I7" s="1"/>
    </row>
    <row r="8" spans="1:9" s="5" customFormat="1" ht="22.5" customHeight="1" x14ac:dyDescent="0.2">
      <c r="B8" s="5" t="s">
        <v>15</v>
      </c>
      <c r="C8" s="75">
        <f>BILAN!C11</f>
        <v>0</v>
      </c>
      <c r="D8" s="5" t="s">
        <v>19</v>
      </c>
      <c r="E8" s="74"/>
      <c r="F8" s="74"/>
      <c r="G8" s="74"/>
      <c r="H8" s="74"/>
      <c r="I8" s="1"/>
    </row>
    <row r="9" spans="1:9" s="5" customFormat="1" ht="22.5" customHeight="1" x14ac:dyDescent="0.2">
      <c r="I9" s="1"/>
    </row>
    <row r="10" spans="1:9" ht="15.75" x14ac:dyDescent="0.25">
      <c r="A10" s="26" t="s">
        <v>106</v>
      </c>
      <c r="B10" s="27"/>
      <c r="C10" s="27"/>
      <c r="D10" s="27"/>
      <c r="E10" s="27"/>
      <c r="F10" s="27"/>
      <c r="G10" s="34" t="s">
        <v>101</v>
      </c>
      <c r="H10" s="33">
        <f>SUM(H18,H28,H36)</f>
        <v>0</v>
      </c>
    </row>
    <row r="11" spans="1:9" ht="15.75" x14ac:dyDescent="0.25">
      <c r="A11" s="8"/>
      <c r="B11" s="8"/>
      <c r="C11" s="8"/>
      <c r="D11" s="8"/>
      <c r="E11" s="8"/>
      <c r="F11" s="8"/>
      <c r="G11" s="8"/>
    </row>
    <row r="12" spans="1:9" ht="15.75" x14ac:dyDescent="0.25">
      <c r="A12" s="46" t="s">
        <v>25</v>
      </c>
      <c r="B12" s="46"/>
      <c r="C12" s="46"/>
      <c r="D12" s="46"/>
      <c r="E12" s="46"/>
      <c r="F12" s="46"/>
      <c r="G12" s="46"/>
    </row>
    <row r="13" spans="1:9" ht="15.75" customHeight="1" x14ac:dyDescent="0.25">
      <c r="A13" s="45" t="s">
        <v>26</v>
      </c>
      <c r="B13" s="45"/>
      <c r="C13" s="45" t="s">
        <v>27</v>
      </c>
      <c r="D13" s="42" t="s">
        <v>28</v>
      </c>
      <c r="E13" s="43"/>
      <c r="F13" s="43"/>
      <c r="G13" s="43"/>
      <c r="H13" s="44"/>
    </row>
    <row r="14" spans="1:9" ht="30" customHeight="1" x14ac:dyDescent="0.2">
      <c r="A14" s="45"/>
      <c r="B14" s="45"/>
      <c r="C14" s="45"/>
      <c r="D14" s="9" t="s">
        <v>29</v>
      </c>
      <c r="E14" s="9" t="s">
        <v>30</v>
      </c>
      <c r="F14" s="9" t="s">
        <v>31</v>
      </c>
      <c r="G14" s="9" t="s">
        <v>32</v>
      </c>
      <c r="H14" s="22" t="s">
        <v>108</v>
      </c>
    </row>
    <row r="15" spans="1:9" s="2" customFormat="1" ht="51" customHeight="1" x14ac:dyDescent="0.2">
      <c r="A15" s="4">
        <v>1.1000000000000001</v>
      </c>
      <c r="B15" s="17" t="s">
        <v>33</v>
      </c>
      <c r="C15" s="25" t="s">
        <v>76</v>
      </c>
      <c r="D15" s="4">
        <v>3</v>
      </c>
      <c r="E15" s="4">
        <v>2</v>
      </c>
      <c r="F15" s="4">
        <v>1</v>
      </c>
      <c r="G15" s="4">
        <v>0</v>
      </c>
      <c r="H15" s="69"/>
    </row>
    <row r="16" spans="1:9" s="71" customFormat="1" ht="51" customHeight="1" x14ac:dyDescent="0.2">
      <c r="A16" s="4">
        <v>1.2</v>
      </c>
      <c r="B16" s="11" t="s">
        <v>35</v>
      </c>
      <c r="C16" s="70" t="s">
        <v>77</v>
      </c>
      <c r="D16" s="4">
        <v>3</v>
      </c>
      <c r="E16" s="4">
        <v>2</v>
      </c>
      <c r="F16" s="4">
        <v>1</v>
      </c>
      <c r="G16" s="4">
        <v>0</v>
      </c>
      <c r="H16" s="69"/>
    </row>
    <row r="17" spans="1:9" s="71" customFormat="1" ht="51" customHeight="1" x14ac:dyDescent="0.2">
      <c r="A17" s="4">
        <v>1.3</v>
      </c>
      <c r="B17" s="11" t="s">
        <v>78</v>
      </c>
      <c r="C17" s="70" t="s">
        <v>110</v>
      </c>
      <c r="D17" s="4">
        <v>3</v>
      </c>
      <c r="E17" s="4">
        <v>2</v>
      </c>
      <c r="F17" s="4">
        <v>1</v>
      </c>
      <c r="G17" s="4">
        <v>0</v>
      </c>
      <c r="H17" s="69"/>
      <c r="I17" s="72"/>
    </row>
    <row r="18" spans="1:9" x14ac:dyDescent="0.2">
      <c r="D18" s="19" t="s">
        <v>91</v>
      </c>
      <c r="E18" s="20"/>
      <c r="F18" s="20"/>
      <c r="G18" s="20"/>
      <c r="H18" s="23">
        <f>SUM(H15:H17)</f>
        <v>0</v>
      </c>
      <c r="I18" s="24" t="str">
        <f>CONCATENATE(" / ",SUM(D15:D17))</f>
        <v xml:space="preserve"> / 9</v>
      </c>
    </row>
    <row r="19" spans="1:9" x14ac:dyDescent="0.2">
      <c r="D19" s="13"/>
      <c r="E19" s="13"/>
      <c r="F19" s="13"/>
      <c r="G19" s="13"/>
    </row>
    <row r="20" spans="1:9" ht="15.75" x14ac:dyDescent="0.25">
      <c r="A20" s="15" t="s">
        <v>79</v>
      </c>
    </row>
    <row r="21" spans="1:9" ht="15.75" customHeight="1" x14ac:dyDescent="0.25">
      <c r="A21" s="45" t="s">
        <v>26</v>
      </c>
      <c r="B21" s="45"/>
      <c r="C21" s="45" t="s">
        <v>27</v>
      </c>
      <c r="D21" s="42" t="s">
        <v>28</v>
      </c>
      <c r="E21" s="43"/>
      <c r="F21" s="43"/>
      <c r="G21" s="43"/>
      <c r="H21" s="44"/>
    </row>
    <row r="22" spans="1:9" ht="30" customHeight="1" x14ac:dyDescent="0.2">
      <c r="A22" s="45"/>
      <c r="B22" s="45"/>
      <c r="C22" s="45"/>
      <c r="D22" s="9" t="s">
        <v>29</v>
      </c>
      <c r="E22" s="9" t="s">
        <v>30</v>
      </c>
      <c r="F22" s="9" t="s">
        <v>31</v>
      </c>
      <c r="G22" s="9" t="s">
        <v>32</v>
      </c>
      <c r="H22" s="22" t="s">
        <v>108</v>
      </c>
    </row>
    <row r="23" spans="1:9" ht="48.75" customHeight="1" x14ac:dyDescent="0.2">
      <c r="A23" s="4">
        <v>2.1</v>
      </c>
      <c r="B23" s="11" t="s">
        <v>80</v>
      </c>
      <c r="C23" s="14" t="s">
        <v>81</v>
      </c>
      <c r="D23" s="10">
        <v>3</v>
      </c>
      <c r="E23" s="10">
        <v>2</v>
      </c>
      <c r="F23" s="10">
        <v>1</v>
      </c>
      <c r="G23" s="10">
        <v>0</v>
      </c>
      <c r="H23" s="21"/>
    </row>
    <row r="24" spans="1:9" ht="48.75" customHeight="1" x14ac:dyDescent="0.2">
      <c r="A24" s="4">
        <v>2.2000000000000002</v>
      </c>
      <c r="B24" s="11" t="s">
        <v>82</v>
      </c>
      <c r="C24" s="14" t="s">
        <v>83</v>
      </c>
      <c r="D24" s="10">
        <v>3</v>
      </c>
      <c r="E24" s="10">
        <v>2</v>
      </c>
      <c r="F24" s="10">
        <v>1</v>
      </c>
      <c r="G24" s="10">
        <v>0</v>
      </c>
      <c r="H24" s="21"/>
    </row>
    <row r="25" spans="1:9" ht="48.75" customHeight="1" x14ac:dyDescent="0.2">
      <c r="A25" s="4">
        <v>2.2999999999999998</v>
      </c>
      <c r="B25" s="11" t="s">
        <v>84</v>
      </c>
      <c r="C25" s="14" t="s">
        <v>85</v>
      </c>
      <c r="D25" s="10">
        <v>3</v>
      </c>
      <c r="E25" s="10">
        <v>2</v>
      </c>
      <c r="F25" s="10">
        <v>1</v>
      </c>
      <c r="G25" s="10">
        <v>0</v>
      </c>
      <c r="H25" s="21"/>
    </row>
    <row r="26" spans="1:9" ht="48.75" customHeight="1" x14ac:dyDescent="0.2">
      <c r="A26" s="4">
        <v>2.4</v>
      </c>
      <c r="B26" s="11" t="s">
        <v>86</v>
      </c>
      <c r="C26" s="14" t="s">
        <v>87</v>
      </c>
      <c r="D26" s="10">
        <v>3</v>
      </c>
      <c r="E26" s="10">
        <v>2</v>
      </c>
      <c r="F26" s="10">
        <v>1</v>
      </c>
      <c r="G26" s="10">
        <v>0</v>
      </c>
      <c r="H26" s="21"/>
    </row>
    <row r="27" spans="1:9" ht="48.75" customHeight="1" x14ac:dyDescent="0.2">
      <c r="A27" s="4">
        <v>2.5</v>
      </c>
      <c r="B27" s="11" t="s">
        <v>88</v>
      </c>
      <c r="C27" s="14" t="s">
        <v>89</v>
      </c>
      <c r="D27" s="32">
        <v>3</v>
      </c>
      <c r="E27" s="32">
        <v>2</v>
      </c>
      <c r="F27" s="32">
        <v>1</v>
      </c>
      <c r="G27" s="32">
        <v>0</v>
      </c>
      <c r="H27" s="31"/>
    </row>
    <row r="28" spans="1:9" x14ac:dyDescent="0.2">
      <c r="D28" s="19" t="s">
        <v>94</v>
      </c>
      <c r="E28" s="20"/>
      <c r="F28" s="20"/>
      <c r="G28" s="20"/>
      <c r="H28" s="23">
        <f>SUM(H23:H27)</f>
        <v>0</v>
      </c>
      <c r="I28" s="24" t="str">
        <f>CONCATENATE(" / ",SUM(D23:D27))</f>
        <v xml:space="preserve"> / 15</v>
      </c>
    </row>
    <row r="29" spans="1:9" x14ac:dyDescent="0.2">
      <c r="D29" s="41"/>
      <c r="E29" s="41"/>
      <c r="F29" s="41"/>
      <c r="G29" s="41"/>
    </row>
    <row r="30" spans="1:9" ht="15.75" x14ac:dyDescent="0.25">
      <c r="A30" s="15" t="s">
        <v>90</v>
      </c>
    </row>
    <row r="31" spans="1:9" ht="15.75" customHeight="1" x14ac:dyDescent="0.25">
      <c r="A31" s="45" t="s">
        <v>26</v>
      </c>
      <c r="B31" s="45"/>
      <c r="C31" s="45" t="s">
        <v>27</v>
      </c>
      <c r="D31" s="42" t="s">
        <v>28</v>
      </c>
      <c r="E31" s="43"/>
      <c r="F31" s="43"/>
      <c r="G31" s="43"/>
      <c r="H31" s="44"/>
    </row>
    <row r="32" spans="1:9" ht="30" customHeight="1" x14ac:dyDescent="0.2">
      <c r="A32" s="45"/>
      <c r="B32" s="45"/>
      <c r="C32" s="45"/>
      <c r="D32" s="9" t="s">
        <v>29</v>
      </c>
      <c r="E32" s="9" t="s">
        <v>30</v>
      </c>
      <c r="F32" s="9" t="s">
        <v>31</v>
      </c>
      <c r="G32" s="9" t="s">
        <v>32</v>
      </c>
      <c r="H32" s="22" t="s">
        <v>108</v>
      </c>
    </row>
    <row r="33" spans="1:9" ht="38.25" customHeight="1" x14ac:dyDescent="0.2">
      <c r="A33" s="10">
        <v>3.1</v>
      </c>
      <c r="B33" s="11" t="s">
        <v>49</v>
      </c>
      <c r="C33" s="14" t="s">
        <v>50</v>
      </c>
      <c r="D33" s="10">
        <v>3</v>
      </c>
      <c r="E33" s="10">
        <v>2</v>
      </c>
      <c r="F33" s="10">
        <v>1</v>
      </c>
      <c r="G33" s="10">
        <v>0</v>
      </c>
      <c r="H33" s="21"/>
    </row>
    <row r="34" spans="1:9" ht="38.25" customHeight="1" x14ac:dyDescent="0.2">
      <c r="A34" s="10">
        <v>3.2</v>
      </c>
      <c r="B34" s="11" t="s">
        <v>51</v>
      </c>
      <c r="C34" s="14" t="s">
        <v>52</v>
      </c>
      <c r="D34" s="10">
        <v>3</v>
      </c>
      <c r="E34" s="10">
        <v>2</v>
      </c>
      <c r="F34" s="10">
        <v>1</v>
      </c>
      <c r="G34" s="10">
        <v>0</v>
      </c>
      <c r="H34" s="21"/>
    </row>
    <row r="35" spans="1:9" ht="38.25" customHeight="1" x14ac:dyDescent="0.2">
      <c r="A35" s="10">
        <v>3.3</v>
      </c>
      <c r="B35" s="11" t="s">
        <v>53</v>
      </c>
      <c r="C35" s="14" t="s">
        <v>54</v>
      </c>
      <c r="D35" s="10">
        <v>3</v>
      </c>
      <c r="E35" s="10">
        <v>2</v>
      </c>
      <c r="F35" s="10">
        <v>1</v>
      </c>
      <c r="G35" s="10">
        <v>0</v>
      </c>
      <c r="H35" s="21"/>
    </row>
    <row r="36" spans="1:9" x14ac:dyDescent="0.2">
      <c r="D36" s="19" t="s">
        <v>92</v>
      </c>
      <c r="E36" s="20"/>
      <c r="F36" s="20"/>
      <c r="G36" s="20"/>
      <c r="H36" s="23">
        <f>SUM(H33:H35)</f>
        <v>0</v>
      </c>
      <c r="I36" s="24" t="str">
        <f>CONCATENATE(" / ",SUM(D33:D35))</f>
        <v xml:space="preserve"> / 9</v>
      </c>
    </row>
    <row r="37" spans="1:9" x14ac:dyDescent="0.2">
      <c r="D37" s="13"/>
      <c r="E37" s="13"/>
      <c r="F37" s="13"/>
      <c r="G37" s="13"/>
    </row>
    <row r="38" spans="1:9" ht="15.75" x14ac:dyDescent="0.25">
      <c r="A38" s="28" t="s">
        <v>100</v>
      </c>
      <c r="B38" s="29"/>
      <c r="C38" s="29"/>
      <c r="D38" s="29"/>
      <c r="E38" s="29"/>
      <c r="F38" s="29"/>
      <c r="G38" s="35" t="s">
        <v>99</v>
      </c>
      <c r="H38" s="30">
        <f>SUM(H45,H53,H62)</f>
        <v>0</v>
      </c>
    </row>
    <row r="39" spans="1:9" x14ac:dyDescent="0.2">
      <c r="D39" s="41"/>
      <c r="E39" s="41"/>
      <c r="F39" s="41"/>
      <c r="G39" s="41"/>
    </row>
    <row r="40" spans="1:9" ht="15.75" x14ac:dyDescent="0.25">
      <c r="A40" s="15" t="s">
        <v>57</v>
      </c>
    </row>
    <row r="41" spans="1:9" ht="15.75" customHeight="1" x14ac:dyDescent="0.25">
      <c r="A41" s="45" t="s">
        <v>26</v>
      </c>
      <c r="B41" s="45"/>
      <c r="C41" s="45" t="s">
        <v>27</v>
      </c>
      <c r="D41" s="42" t="s">
        <v>28</v>
      </c>
      <c r="E41" s="43"/>
      <c r="F41" s="43"/>
      <c r="G41" s="43"/>
      <c r="H41" s="44"/>
    </row>
    <row r="42" spans="1:9" ht="30" customHeight="1" x14ac:dyDescent="0.2">
      <c r="A42" s="45"/>
      <c r="B42" s="45"/>
      <c r="C42" s="45"/>
      <c r="D42" s="9" t="s">
        <v>29</v>
      </c>
      <c r="E42" s="9" t="s">
        <v>30</v>
      </c>
      <c r="F42" s="9" t="s">
        <v>31</v>
      </c>
      <c r="G42" s="9" t="s">
        <v>32</v>
      </c>
      <c r="H42" s="22" t="s">
        <v>108</v>
      </c>
    </row>
    <row r="43" spans="1:9" ht="38.25" customHeight="1" x14ac:dyDescent="0.2">
      <c r="A43" s="10">
        <v>1.1000000000000001</v>
      </c>
      <c r="B43" s="11" t="s">
        <v>58</v>
      </c>
      <c r="C43" s="14" t="s">
        <v>59</v>
      </c>
      <c r="D43" s="10">
        <v>3</v>
      </c>
      <c r="E43" s="10">
        <v>2</v>
      </c>
      <c r="F43" s="10">
        <v>1</v>
      </c>
      <c r="G43" s="10">
        <v>0</v>
      </c>
      <c r="H43" s="21"/>
    </row>
    <row r="44" spans="1:9" ht="38.25" customHeight="1" x14ac:dyDescent="0.2">
      <c r="A44" s="10">
        <v>1.2</v>
      </c>
      <c r="B44" s="11" t="s">
        <v>60</v>
      </c>
      <c r="C44" s="14" t="s">
        <v>61</v>
      </c>
      <c r="D44" s="10">
        <v>3</v>
      </c>
      <c r="E44" s="10">
        <v>2</v>
      </c>
      <c r="F44" s="10">
        <v>1</v>
      </c>
      <c r="G44" s="10">
        <v>0</v>
      </c>
      <c r="H44" s="21"/>
    </row>
    <row r="45" spans="1:9" x14ac:dyDescent="0.2">
      <c r="D45" s="19" t="s">
        <v>93</v>
      </c>
      <c r="E45" s="20"/>
      <c r="F45" s="20"/>
      <c r="G45" s="20"/>
      <c r="H45" s="23">
        <f>SUM(H43:H44)</f>
        <v>0</v>
      </c>
      <c r="I45" s="24" t="str">
        <f>CONCATENATE(" / ",SUM(D43:D44))</f>
        <v xml:space="preserve"> / 6</v>
      </c>
    </row>
    <row r="47" spans="1:9" ht="15.75" x14ac:dyDescent="0.25">
      <c r="A47" s="15" t="s">
        <v>62</v>
      </c>
    </row>
    <row r="48" spans="1:9" ht="15.75" customHeight="1" x14ac:dyDescent="0.25">
      <c r="A48" s="45" t="s">
        <v>26</v>
      </c>
      <c r="B48" s="45"/>
      <c r="C48" s="45" t="s">
        <v>27</v>
      </c>
      <c r="D48" s="42" t="s">
        <v>28</v>
      </c>
      <c r="E48" s="43"/>
      <c r="F48" s="43"/>
      <c r="G48" s="43"/>
      <c r="H48" s="44"/>
    </row>
    <row r="49" spans="1:9" ht="30" customHeight="1" x14ac:dyDescent="0.2">
      <c r="A49" s="45"/>
      <c r="B49" s="45"/>
      <c r="C49" s="45"/>
      <c r="D49" s="18" t="s">
        <v>29</v>
      </c>
      <c r="E49" s="18" t="s">
        <v>30</v>
      </c>
      <c r="F49" s="18" t="s">
        <v>31</v>
      </c>
      <c r="G49" s="18" t="s">
        <v>32</v>
      </c>
      <c r="H49" s="22" t="s">
        <v>108</v>
      </c>
    </row>
    <row r="50" spans="1:9" ht="38.25" customHeight="1" x14ac:dyDescent="0.2">
      <c r="A50" s="10">
        <v>2.1</v>
      </c>
      <c r="B50" s="11" t="s">
        <v>104</v>
      </c>
      <c r="C50" s="14" t="s">
        <v>63</v>
      </c>
      <c r="D50" s="10">
        <v>3</v>
      </c>
      <c r="E50" s="10">
        <v>2</v>
      </c>
      <c r="F50" s="10">
        <v>1</v>
      </c>
      <c r="G50" s="10">
        <v>0</v>
      </c>
      <c r="H50" s="21"/>
    </row>
    <row r="51" spans="1:9" ht="38.25" customHeight="1" x14ac:dyDescent="0.2">
      <c r="A51" s="10">
        <v>2.2000000000000002</v>
      </c>
      <c r="B51" s="11" t="s">
        <v>64</v>
      </c>
      <c r="C51" s="14" t="s">
        <v>65</v>
      </c>
      <c r="D51" s="10">
        <v>3</v>
      </c>
      <c r="E51" s="10">
        <v>2</v>
      </c>
      <c r="F51" s="10">
        <v>1</v>
      </c>
      <c r="G51" s="10">
        <v>0</v>
      </c>
      <c r="H51" s="21"/>
    </row>
    <row r="52" spans="1:9" ht="38.25" customHeight="1" x14ac:dyDescent="0.2">
      <c r="A52" s="10">
        <v>2.2999999999999998</v>
      </c>
      <c r="B52" s="11" t="s">
        <v>66</v>
      </c>
      <c r="C52" s="14" t="s">
        <v>67</v>
      </c>
      <c r="D52" s="10">
        <v>3</v>
      </c>
      <c r="E52" s="10">
        <v>2</v>
      </c>
      <c r="F52" s="10">
        <v>1</v>
      </c>
      <c r="G52" s="10">
        <v>0</v>
      </c>
      <c r="H52" s="21"/>
    </row>
    <row r="53" spans="1:9" x14ac:dyDescent="0.2">
      <c r="D53" s="19" t="s">
        <v>92</v>
      </c>
      <c r="E53" s="20"/>
      <c r="F53" s="20"/>
      <c r="G53" s="20"/>
      <c r="H53" s="23">
        <f>SUM(H50:H52)</f>
        <v>0</v>
      </c>
      <c r="I53" s="24" t="str">
        <f>CONCATENATE(" / ",SUM(D50:D52))</f>
        <v xml:space="preserve"> / 9</v>
      </c>
    </row>
    <row r="54" spans="1:9" x14ac:dyDescent="0.2">
      <c r="D54" s="13"/>
      <c r="E54" s="13"/>
      <c r="F54" s="13"/>
      <c r="G54" s="13"/>
    </row>
    <row r="56" spans="1:9" ht="15.75" x14ac:dyDescent="0.25">
      <c r="A56" s="15" t="s">
        <v>68</v>
      </c>
    </row>
    <row r="57" spans="1:9" ht="15.75" customHeight="1" x14ac:dyDescent="0.25">
      <c r="A57" s="45" t="s">
        <v>26</v>
      </c>
      <c r="B57" s="45"/>
      <c r="C57" s="45" t="s">
        <v>27</v>
      </c>
      <c r="D57" s="42" t="s">
        <v>28</v>
      </c>
      <c r="E57" s="43"/>
      <c r="F57" s="43"/>
      <c r="G57" s="43"/>
      <c r="H57" s="44"/>
    </row>
    <row r="58" spans="1:9" ht="30" customHeight="1" x14ac:dyDescent="0.2">
      <c r="A58" s="45"/>
      <c r="B58" s="45"/>
      <c r="C58" s="45"/>
      <c r="D58" s="18" t="s">
        <v>29</v>
      </c>
      <c r="E58" s="18" t="s">
        <v>30</v>
      </c>
      <c r="F58" s="18" t="s">
        <v>31</v>
      </c>
      <c r="G58" s="18" t="s">
        <v>32</v>
      </c>
      <c r="H58" s="22" t="s">
        <v>108</v>
      </c>
    </row>
    <row r="59" spans="1:9" ht="38.25" customHeight="1" x14ac:dyDescent="0.2">
      <c r="A59" s="10">
        <v>3.1</v>
      </c>
      <c r="B59" s="11" t="s">
        <v>69</v>
      </c>
      <c r="C59" s="14" t="s">
        <v>70</v>
      </c>
      <c r="D59" s="10">
        <v>3</v>
      </c>
      <c r="E59" s="10">
        <v>2</v>
      </c>
      <c r="F59" s="10">
        <v>1</v>
      </c>
      <c r="G59" s="10">
        <v>0</v>
      </c>
      <c r="H59" s="21"/>
    </row>
    <row r="60" spans="1:9" ht="38.25" customHeight="1" x14ac:dyDescent="0.2">
      <c r="A60" s="10">
        <v>3.2</v>
      </c>
      <c r="B60" s="11" t="s">
        <v>71</v>
      </c>
      <c r="C60" s="14" t="s">
        <v>72</v>
      </c>
      <c r="D60" s="10">
        <v>3</v>
      </c>
      <c r="E60" s="10">
        <v>2</v>
      </c>
      <c r="F60" s="10">
        <v>1</v>
      </c>
      <c r="G60" s="10">
        <v>0</v>
      </c>
      <c r="H60" s="21"/>
    </row>
    <row r="61" spans="1:9" ht="38.25" customHeight="1" x14ac:dyDescent="0.2">
      <c r="A61" s="10">
        <v>3.3</v>
      </c>
      <c r="B61" s="11" t="s">
        <v>73</v>
      </c>
      <c r="C61" s="14" t="s">
        <v>74</v>
      </c>
      <c r="D61" s="10">
        <v>3</v>
      </c>
      <c r="E61" s="10">
        <v>2</v>
      </c>
      <c r="F61" s="10">
        <v>1</v>
      </c>
      <c r="G61" s="10">
        <v>0</v>
      </c>
      <c r="H61" s="21"/>
    </row>
    <row r="62" spans="1:9" x14ac:dyDescent="0.2">
      <c r="D62" s="19" t="s">
        <v>91</v>
      </c>
      <c r="E62" s="20"/>
      <c r="F62" s="20"/>
      <c r="G62" s="20"/>
      <c r="H62" s="23">
        <f>SUM(H59:H61)</f>
        <v>0</v>
      </c>
      <c r="I62" s="24" t="str">
        <f>CONCATENATE(" / ",SUM(D59:D61))</f>
        <v xml:space="preserve"> / 9</v>
      </c>
    </row>
  </sheetData>
  <mergeCells count="27">
    <mergeCell ref="E8:H8"/>
    <mergeCell ref="B2:I2"/>
    <mergeCell ref="B3:I3"/>
    <mergeCell ref="B4:I4"/>
    <mergeCell ref="E6:H6"/>
    <mergeCell ref="E7:H7"/>
    <mergeCell ref="A57:B58"/>
    <mergeCell ref="C57:C58"/>
    <mergeCell ref="D57:H57"/>
    <mergeCell ref="A31:B32"/>
    <mergeCell ref="C31:C32"/>
    <mergeCell ref="D39:G39"/>
    <mergeCell ref="D31:H31"/>
    <mergeCell ref="A48:B49"/>
    <mergeCell ref="A12:G12"/>
    <mergeCell ref="A13:B14"/>
    <mergeCell ref="C13:C14"/>
    <mergeCell ref="C48:C49"/>
    <mergeCell ref="D41:H41"/>
    <mergeCell ref="D48:H48"/>
    <mergeCell ref="D13:H13"/>
    <mergeCell ref="D21:H21"/>
    <mergeCell ref="A21:B22"/>
    <mergeCell ref="C21:C22"/>
    <mergeCell ref="D29:G29"/>
    <mergeCell ref="A41:B42"/>
    <mergeCell ref="C41:C42"/>
  </mergeCells>
  <conditionalFormatting sqref="C6:C7">
    <cfRule type="cellIs" dxfId="6" priority="7" operator="equal">
      <formula>0</formula>
    </cfRule>
    <cfRule type="colorScale" priority="8">
      <colorScale>
        <cfvo type="min"/>
        <cfvo type="max"/>
        <color rgb="FFFF7128"/>
        <color rgb="FFFFEF9C"/>
      </colorScale>
    </cfRule>
  </conditionalFormatting>
  <conditionalFormatting sqref="C8">
    <cfRule type="cellIs" dxfId="5" priority="5" operator="equal">
      <formula>0</formula>
    </cfRule>
    <cfRule type="colorScale" priority="6">
      <colorScale>
        <cfvo type="min"/>
        <cfvo type="max"/>
        <color rgb="FFFF7128"/>
        <color rgb="FFFFEF9C"/>
      </colorScale>
    </cfRule>
  </conditionalFormatting>
  <conditionalFormatting sqref="E6:E8">
    <cfRule type="cellIs" dxfId="3" priority="1" operator="equal">
      <formula>0</formula>
    </cfRule>
    <cfRule type="colorScale" priority="2">
      <colorScale>
        <cfvo type="min"/>
        <cfvo type="max"/>
        <color rgb="FFFF7128"/>
        <color rgb="FFFFEF9C"/>
      </colorScale>
    </cfRule>
  </conditionalFormatting>
  <printOptions horizontalCentered="1" verticalCentered="1"/>
  <pageMargins left="0.23622047244094491" right="0.23622047244094491" top="0.55118110236220474" bottom="0.55118110236220474" header="0.31496062992125984" footer="0.31496062992125984"/>
  <pageSetup paperSize="9" scale="48" orientation="portrait" r:id="rId1"/>
  <headerFooter>
    <oddFooter>&amp;LTMsp MSCI-ID / &amp;A&amp;R&amp;"-,Italique"&amp;8v11.2023</oddFooter>
  </headerFooter>
  <rowBreaks count="2" manualBreakCount="2">
    <brk id="19" max="16383" man="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6323F-E64C-43A7-857C-ADEB339691AD}">
  <sheetPr>
    <pageSetUpPr fitToPage="1"/>
  </sheetPr>
  <dimension ref="A1:I65"/>
  <sheetViews>
    <sheetView showGridLines="0" zoomScaleNormal="100" workbookViewId="0">
      <selection activeCell="A5" sqref="A5"/>
    </sheetView>
  </sheetViews>
  <sheetFormatPr baseColWidth="10" defaultColWidth="11.42578125" defaultRowHeight="15" x14ac:dyDescent="0.2"/>
  <cols>
    <col min="1" max="1" width="7.85546875" style="1" customWidth="1"/>
    <col min="2" max="2" width="33.5703125" style="1" customWidth="1"/>
    <col min="3" max="3" width="63.140625" style="1" customWidth="1"/>
    <col min="4" max="7" width="10.7109375" style="1" customWidth="1"/>
    <col min="8" max="8" width="11.42578125" style="1"/>
    <col min="9" max="9" width="5.42578125" style="1" customWidth="1"/>
    <col min="10" max="16384" width="11.42578125" style="1"/>
  </cols>
  <sheetData>
    <row r="1" spans="1:9" ht="15.6" customHeight="1" x14ac:dyDescent="0.2"/>
    <row r="2" spans="1:9" s="36" customFormat="1" ht="19.5" customHeight="1" x14ac:dyDescent="0.25">
      <c r="B2" s="47" t="s">
        <v>20</v>
      </c>
      <c r="C2" s="47"/>
      <c r="D2" s="47"/>
      <c r="E2" s="47"/>
      <c r="F2" s="47"/>
      <c r="G2" s="47"/>
      <c r="H2" s="47"/>
      <c r="I2" s="47"/>
    </row>
    <row r="3" spans="1:9" s="36" customFormat="1" ht="19.5" customHeight="1" x14ac:dyDescent="0.25">
      <c r="B3" s="48" t="s">
        <v>109</v>
      </c>
      <c r="C3" s="48"/>
      <c r="D3" s="48"/>
      <c r="E3" s="48"/>
      <c r="F3" s="48"/>
      <c r="G3" s="48"/>
      <c r="H3" s="48"/>
      <c r="I3" s="48"/>
    </row>
    <row r="4" spans="1:9" s="36" customFormat="1" ht="19.5" customHeight="1" x14ac:dyDescent="0.25">
      <c r="B4" s="49" t="s">
        <v>5</v>
      </c>
      <c r="C4" s="49"/>
      <c r="D4" s="49"/>
      <c r="E4" s="49"/>
      <c r="F4" s="49"/>
      <c r="G4" s="49"/>
      <c r="H4" s="49"/>
      <c r="I4" s="49"/>
    </row>
    <row r="5" spans="1:9" ht="15.6" customHeight="1" x14ac:dyDescent="0.2"/>
    <row r="6" spans="1:9" s="5" customFormat="1" ht="21.95" customHeight="1" x14ac:dyDescent="0.2">
      <c r="B6" s="5" t="s">
        <v>17</v>
      </c>
      <c r="C6" s="73">
        <f>BILAN!C8</f>
        <v>0</v>
      </c>
      <c r="D6" s="5" t="s">
        <v>16</v>
      </c>
      <c r="E6" s="74">
        <f>BILAN!E8</f>
        <v>0</v>
      </c>
      <c r="F6" s="74"/>
      <c r="G6" s="74"/>
      <c r="H6" s="74"/>
    </row>
    <row r="7" spans="1:9" s="5" customFormat="1" ht="21.95" customHeight="1" x14ac:dyDescent="0.2">
      <c r="B7" s="5" t="s">
        <v>21</v>
      </c>
      <c r="C7" s="68" t="s">
        <v>23</v>
      </c>
      <c r="D7" s="5" t="s">
        <v>18</v>
      </c>
      <c r="E7" s="74"/>
      <c r="F7" s="74"/>
      <c r="G7" s="74"/>
      <c r="H7" s="74"/>
    </row>
    <row r="8" spans="1:9" s="5" customFormat="1" ht="21.95" customHeight="1" x14ac:dyDescent="0.2">
      <c r="B8" s="5" t="s">
        <v>15</v>
      </c>
      <c r="C8" s="75">
        <f>BILAN!C11</f>
        <v>0</v>
      </c>
      <c r="D8" s="5" t="s">
        <v>19</v>
      </c>
      <c r="E8" s="74"/>
      <c r="F8" s="74"/>
      <c r="G8" s="74"/>
      <c r="H8" s="74"/>
    </row>
    <row r="9" spans="1:9" s="5" customFormat="1" ht="22.5" customHeight="1" x14ac:dyDescent="0.2"/>
    <row r="10" spans="1:9" ht="15.75" x14ac:dyDescent="0.25">
      <c r="A10" s="26" t="s">
        <v>105</v>
      </c>
      <c r="B10" s="27"/>
      <c r="C10" s="27"/>
      <c r="D10" s="27"/>
      <c r="E10" s="27"/>
      <c r="F10" s="27"/>
      <c r="G10" s="34" t="s">
        <v>99</v>
      </c>
      <c r="H10" s="33">
        <f>SUM(H16,H23,H31,H40)</f>
        <v>0</v>
      </c>
    </row>
    <row r="11" spans="1:9" ht="15.75" x14ac:dyDescent="0.25">
      <c r="A11" s="8"/>
      <c r="B11" s="8"/>
      <c r="C11" s="8"/>
      <c r="D11" s="8"/>
      <c r="E11" s="8"/>
      <c r="F11" s="8"/>
      <c r="G11" s="8"/>
    </row>
    <row r="12" spans="1:9" ht="15.75" x14ac:dyDescent="0.25">
      <c r="A12" s="50" t="s">
        <v>25</v>
      </c>
      <c r="B12" s="50"/>
      <c r="C12" s="50"/>
      <c r="D12" s="51"/>
      <c r="E12" s="51"/>
      <c r="F12" s="51"/>
      <c r="G12" s="51"/>
    </row>
    <row r="13" spans="1:9" ht="15.75" customHeight="1" x14ac:dyDescent="0.25">
      <c r="A13" s="52" t="s">
        <v>26</v>
      </c>
      <c r="B13" s="53"/>
      <c r="C13" s="56" t="s">
        <v>27</v>
      </c>
      <c r="D13" s="42" t="s">
        <v>28</v>
      </c>
      <c r="E13" s="43"/>
      <c r="F13" s="43"/>
      <c r="G13" s="43"/>
      <c r="H13" s="44"/>
    </row>
    <row r="14" spans="1:9" ht="30" customHeight="1" x14ac:dyDescent="0.2">
      <c r="A14" s="54"/>
      <c r="B14" s="55"/>
      <c r="C14" s="57"/>
      <c r="D14" s="18" t="s">
        <v>29</v>
      </c>
      <c r="E14" s="18" t="s">
        <v>30</v>
      </c>
      <c r="F14" s="18" t="s">
        <v>31</v>
      </c>
      <c r="G14" s="18" t="s">
        <v>32</v>
      </c>
      <c r="H14" s="22" t="s">
        <v>108</v>
      </c>
    </row>
    <row r="15" spans="1:9" s="13" customFormat="1" ht="45" customHeight="1" x14ac:dyDescent="0.2">
      <c r="A15" s="10">
        <v>1.1000000000000001</v>
      </c>
      <c r="B15" s="11" t="s">
        <v>33</v>
      </c>
      <c r="C15" s="12" t="s">
        <v>34</v>
      </c>
      <c r="D15" s="10">
        <v>3</v>
      </c>
      <c r="E15" s="10">
        <v>2</v>
      </c>
      <c r="F15" s="10">
        <v>1</v>
      </c>
      <c r="G15" s="10">
        <v>0</v>
      </c>
      <c r="H15" s="21"/>
    </row>
    <row r="16" spans="1:9" x14ac:dyDescent="0.2">
      <c r="D16" s="19" t="s">
        <v>96</v>
      </c>
      <c r="E16" s="20"/>
      <c r="F16" s="20"/>
      <c r="G16" s="20"/>
      <c r="H16" s="23">
        <f>SUM(H15)</f>
        <v>0</v>
      </c>
      <c r="I16" s="24" t="str">
        <f>CONCATENATE(" / ",SUM(D14:D15))</f>
        <v xml:space="preserve"> / 3</v>
      </c>
    </row>
    <row r="17" spans="1:9" x14ac:dyDescent="0.2">
      <c r="D17" s="13"/>
      <c r="E17" s="13"/>
      <c r="F17" s="13"/>
      <c r="G17" s="13"/>
    </row>
    <row r="18" spans="1:9" ht="15.75" x14ac:dyDescent="0.25">
      <c r="A18" s="15" t="s">
        <v>36</v>
      </c>
    </row>
    <row r="19" spans="1:9" ht="15.75" customHeight="1" x14ac:dyDescent="0.25">
      <c r="A19" s="45" t="s">
        <v>26</v>
      </c>
      <c r="B19" s="45"/>
      <c r="C19" s="45" t="s">
        <v>27</v>
      </c>
      <c r="D19" s="42" t="s">
        <v>28</v>
      </c>
      <c r="E19" s="43"/>
      <c r="F19" s="43"/>
      <c r="G19" s="43"/>
      <c r="H19" s="44"/>
    </row>
    <row r="20" spans="1:9" ht="30" customHeight="1" x14ac:dyDescent="0.2">
      <c r="A20" s="45"/>
      <c r="B20" s="45"/>
      <c r="C20" s="45"/>
      <c r="D20" s="18" t="s">
        <v>29</v>
      </c>
      <c r="E20" s="18" t="s">
        <v>30</v>
      </c>
      <c r="F20" s="18" t="s">
        <v>31</v>
      </c>
      <c r="G20" s="18" t="s">
        <v>32</v>
      </c>
      <c r="H20" s="22" t="s">
        <v>108</v>
      </c>
    </row>
    <row r="21" spans="1:9" ht="45" customHeight="1" x14ac:dyDescent="0.2">
      <c r="A21" s="10">
        <v>2.1</v>
      </c>
      <c r="B21" s="11" t="s">
        <v>37</v>
      </c>
      <c r="C21" s="16" t="s">
        <v>38</v>
      </c>
      <c r="D21" s="10">
        <v>3</v>
      </c>
      <c r="E21" s="10">
        <v>2</v>
      </c>
      <c r="F21" s="10">
        <v>1</v>
      </c>
      <c r="G21" s="10">
        <v>0</v>
      </c>
      <c r="H21" s="21"/>
    </row>
    <row r="22" spans="1:9" ht="45" customHeight="1" x14ac:dyDescent="0.2">
      <c r="A22" s="10">
        <v>2.2000000000000002</v>
      </c>
      <c r="B22" s="11" t="s">
        <v>39</v>
      </c>
      <c r="C22" s="14" t="s">
        <v>40</v>
      </c>
      <c r="D22" s="10">
        <v>3</v>
      </c>
      <c r="E22" s="10">
        <v>2</v>
      </c>
      <c r="F22" s="10">
        <v>1</v>
      </c>
      <c r="G22" s="10">
        <v>0</v>
      </c>
      <c r="H22" s="21"/>
    </row>
    <row r="23" spans="1:9" x14ac:dyDescent="0.2">
      <c r="D23" s="19" t="s">
        <v>98</v>
      </c>
      <c r="E23" s="20"/>
      <c r="F23" s="20"/>
      <c r="G23" s="20"/>
      <c r="H23" s="23">
        <f>SUM(H21:H22)</f>
        <v>0</v>
      </c>
      <c r="I23" s="24" t="str">
        <f>CONCATENATE(" / ",SUM(D21:D22))</f>
        <v xml:space="preserve"> / 6</v>
      </c>
    </row>
    <row r="24" spans="1:9" x14ac:dyDescent="0.2">
      <c r="D24" s="13"/>
      <c r="E24" s="13"/>
      <c r="F24" s="13"/>
      <c r="G24" s="13"/>
    </row>
    <row r="25" spans="1:9" ht="15.75" x14ac:dyDescent="0.25">
      <c r="A25" s="15" t="s">
        <v>41</v>
      </c>
    </row>
    <row r="26" spans="1:9" ht="15.75" customHeight="1" x14ac:dyDescent="0.25">
      <c r="A26" s="45" t="s">
        <v>26</v>
      </c>
      <c r="B26" s="45"/>
      <c r="C26" s="45" t="s">
        <v>27</v>
      </c>
      <c r="D26" s="42" t="s">
        <v>28</v>
      </c>
      <c r="E26" s="43"/>
      <c r="F26" s="43"/>
      <c r="G26" s="43"/>
      <c r="H26" s="44"/>
    </row>
    <row r="27" spans="1:9" ht="30" customHeight="1" x14ac:dyDescent="0.2">
      <c r="A27" s="45"/>
      <c r="B27" s="45"/>
      <c r="C27" s="45"/>
      <c r="D27" s="18" t="s">
        <v>29</v>
      </c>
      <c r="E27" s="18" t="s">
        <v>30</v>
      </c>
      <c r="F27" s="18" t="s">
        <v>31</v>
      </c>
      <c r="G27" s="18" t="s">
        <v>32</v>
      </c>
      <c r="H27" s="22" t="s">
        <v>108</v>
      </c>
    </row>
    <row r="28" spans="1:9" ht="45" customHeight="1" x14ac:dyDescent="0.2">
      <c r="A28" s="10">
        <v>3.1</v>
      </c>
      <c r="B28" s="11" t="s">
        <v>42</v>
      </c>
      <c r="C28" s="14" t="s">
        <v>43</v>
      </c>
      <c r="D28" s="10">
        <v>3</v>
      </c>
      <c r="E28" s="10">
        <v>2</v>
      </c>
      <c r="F28" s="10">
        <v>1</v>
      </c>
      <c r="G28" s="10">
        <v>0</v>
      </c>
      <c r="H28" s="21"/>
    </row>
    <row r="29" spans="1:9" ht="45" customHeight="1" x14ac:dyDescent="0.2">
      <c r="A29" s="10">
        <v>3.2</v>
      </c>
      <c r="B29" s="11" t="s">
        <v>44</v>
      </c>
      <c r="C29" s="14" t="s">
        <v>45</v>
      </c>
      <c r="D29" s="10">
        <v>3</v>
      </c>
      <c r="E29" s="10">
        <v>2</v>
      </c>
      <c r="F29" s="10">
        <v>1</v>
      </c>
      <c r="G29" s="10">
        <v>0</v>
      </c>
      <c r="H29" s="21"/>
    </row>
    <row r="30" spans="1:9" ht="45" customHeight="1" x14ac:dyDescent="0.2">
      <c r="A30" s="10">
        <v>3.3</v>
      </c>
      <c r="B30" s="11" t="s">
        <v>46</v>
      </c>
      <c r="C30" s="14" t="s">
        <v>47</v>
      </c>
      <c r="D30" s="10">
        <v>3</v>
      </c>
      <c r="E30" s="10">
        <v>2</v>
      </c>
      <c r="F30" s="10">
        <v>1</v>
      </c>
      <c r="G30" s="10">
        <v>0</v>
      </c>
      <c r="H30" s="21"/>
    </row>
    <row r="31" spans="1:9" x14ac:dyDescent="0.2">
      <c r="D31" s="19" t="s">
        <v>95</v>
      </c>
      <c r="E31" s="20"/>
      <c r="F31" s="20"/>
      <c r="G31" s="20"/>
      <c r="H31" s="23">
        <f>SUM(H28:H30)</f>
        <v>0</v>
      </c>
      <c r="I31" s="24" t="str">
        <f>CONCATENATE(" / ",SUM(D28:D30))</f>
        <v xml:space="preserve"> / 9</v>
      </c>
    </row>
    <row r="32" spans="1:9" x14ac:dyDescent="0.2">
      <c r="D32" s="13"/>
      <c r="E32" s="13"/>
      <c r="F32" s="13"/>
      <c r="G32" s="13"/>
    </row>
    <row r="33" spans="1:9" ht="15.75" x14ac:dyDescent="0.25">
      <c r="A33" s="15" t="s">
        <v>48</v>
      </c>
    </row>
    <row r="34" spans="1:9" ht="15.75" customHeight="1" x14ac:dyDescent="0.25">
      <c r="A34" s="45" t="s">
        <v>26</v>
      </c>
      <c r="B34" s="45"/>
      <c r="C34" s="45" t="s">
        <v>27</v>
      </c>
      <c r="D34" s="42" t="s">
        <v>28</v>
      </c>
      <c r="E34" s="43"/>
      <c r="F34" s="43"/>
      <c r="G34" s="43"/>
      <c r="H34" s="44"/>
    </row>
    <row r="35" spans="1:9" ht="30" customHeight="1" x14ac:dyDescent="0.2">
      <c r="A35" s="45"/>
      <c r="B35" s="45"/>
      <c r="C35" s="45"/>
      <c r="D35" s="9" t="s">
        <v>29</v>
      </c>
      <c r="E35" s="9" t="s">
        <v>30</v>
      </c>
      <c r="F35" s="9" t="s">
        <v>31</v>
      </c>
      <c r="G35" s="9" t="s">
        <v>32</v>
      </c>
      <c r="H35" s="22" t="s">
        <v>108</v>
      </c>
    </row>
    <row r="36" spans="1:9" s="13" customFormat="1" ht="45" customHeight="1" x14ac:dyDescent="0.2">
      <c r="A36" s="10">
        <v>4.0999999999999996</v>
      </c>
      <c r="B36" s="11" t="s">
        <v>49</v>
      </c>
      <c r="C36" s="14" t="s">
        <v>50</v>
      </c>
      <c r="D36" s="10">
        <v>3</v>
      </c>
      <c r="E36" s="10">
        <v>2</v>
      </c>
      <c r="F36" s="10">
        <v>1</v>
      </c>
      <c r="G36" s="10">
        <v>0</v>
      </c>
      <c r="H36" s="21"/>
    </row>
    <row r="37" spans="1:9" ht="45" customHeight="1" x14ac:dyDescent="0.2">
      <c r="A37" s="10">
        <v>4.2</v>
      </c>
      <c r="B37" s="11" t="s">
        <v>51</v>
      </c>
      <c r="C37" s="14" t="s">
        <v>52</v>
      </c>
      <c r="D37" s="10">
        <v>3</v>
      </c>
      <c r="E37" s="10">
        <v>2</v>
      </c>
      <c r="F37" s="10">
        <v>1</v>
      </c>
      <c r="G37" s="10">
        <v>0</v>
      </c>
      <c r="H37" s="21"/>
    </row>
    <row r="38" spans="1:9" ht="45" customHeight="1" x14ac:dyDescent="0.2">
      <c r="A38" s="10">
        <v>4.3</v>
      </c>
      <c r="B38" s="11" t="s">
        <v>53</v>
      </c>
      <c r="C38" s="14" t="s">
        <v>54</v>
      </c>
      <c r="D38" s="10">
        <v>3</v>
      </c>
      <c r="E38" s="10">
        <v>2</v>
      </c>
      <c r="F38" s="10">
        <v>1</v>
      </c>
      <c r="G38" s="10">
        <v>0</v>
      </c>
      <c r="H38" s="21"/>
    </row>
    <row r="39" spans="1:9" ht="45" customHeight="1" x14ac:dyDescent="0.2">
      <c r="A39" s="10">
        <v>4.4000000000000004</v>
      </c>
      <c r="B39" s="11" t="s">
        <v>55</v>
      </c>
      <c r="C39" s="14" t="s">
        <v>56</v>
      </c>
      <c r="D39" s="10">
        <v>3</v>
      </c>
      <c r="E39" s="10">
        <v>2</v>
      </c>
      <c r="F39" s="10">
        <v>1</v>
      </c>
      <c r="G39" s="10">
        <v>0</v>
      </c>
      <c r="H39" s="21"/>
    </row>
    <row r="40" spans="1:9" x14ac:dyDescent="0.2">
      <c r="D40" s="19" t="s">
        <v>97</v>
      </c>
      <c r="E40" s="20"/>
      <c r="F40" s="20"/>
      <c r="G40" s="20"/>
      <c r="H40" s="23">
        <f>SUM(H36:H39)</f>
        <v>0</v>
      </c>
      <c r="I40" s="24" t="str">
        <f>CONCATENATE(" / ",SUM(D36:D39))</f>
        <v xml:space="preserve"> / 12</v>
      </c>
    </row>
    <row r="41" spans="1:9" x14ac:dyDescent="0.2">
      <c r="D41" s="13"/>
      <c r="E41" s="13"/>
      <c r="F41" s="13"/>
      <c r="G41" s="13"/>
    </row>
    <row r="42" spans="1:9" ht="15.75" x14ac:dyDescent="0.25">
      <c r="A42" s="28" t="s">
        <v>100</v>
      </c>
      <c r="B42" s="29"/>
      <c r="C42" s="29"/>
      <c r="D42" s="29"/>
      <c r="E42" s="29"/>
      <c r="F42" s="29"/>
      <c r="G42" s="35" t="s">
        <v>99</v>
      </c>
      <c r="H42" s="30">
        <f>SUM(H49,H57,H65)</f>
        <v>0</v>
      </c>
    </row>
    <row r="43" spans="1:9" x14ac:dyDescent="0.2">
      <c r="D43" s="41"/>
      <c r="E43" s="41"/>
      <c r="F43" s="41"/>
      <c r="G43" s="41"/>
    </row>
    <row r="44" spans="1:9" ht="15.75" x14ac:dyDescent="0.25">
      <c r="A44" s="15" t="s">
        <v>57</v>
      </c>
    </row>
    <row r="45" spans="1:9" ht="15.75" customHeight="1" x14ac:dyDescent="0.25">
      <c r="A45" s="45" t="s">
        <v>26</v>
      </c>
      <c r="B45" s="45"/>
      <c r="C45" s="45" t="s">
        <v>27</v>
      </c>
      <c r="D45" s="42" t="s">
        <v>28</v>
      </c>
      <c r="E45" s="43"/>
      <c r="F45" s="43"/>
      <c r="G45" s="43"/>
      <c r="H45" s="44"/>
    </row>
    <row r="46" spans="1:9" ht="30" customHeight="1" x14ac:dyDescent="0.2">
      <c r="A46" s="45"/>
      <c r="B46" s="45"/>
      <c r="C46" s="45"/>
      <c r="D46" s="18" t="s">
        <v>29</v>
      </c>
      <c r="E46" s="18" t="s">
        <v>30</v>
      </c>
      <c r="F46" s="18" t="s">
        <v>31</v>
      </c>
      <c r="G46" s="18" t="s">
        <v>32</v>
      </c>
      <c r="H46" s="22" t="s">
        <v>108</v>
      </c>
    </row>
    <row r="47" spans="1:9" ht="45" customHeight="1" x14ac:dyDescent="0.2">
      <c r="A47" s="10">
        <v>1.1000000000000001</v>
      </c>
      <c r="B47" s="11" t="s">
        <v>58</v>
      </c>
      <c r="C47" s="14" t="s">
        <v>59</v>
      </c>
      <c r="D47" s="10">
        <v>3</v>
      </c>
      <c r="E47" s="10">
        <v>2</v>
      </c>
      <c r="F47" s="10">
        <v>1</v>
      </c>
      <c r="G47" s="10">
        <v>0</v>
      </c>
      <c r="H47" s="21"/>
    </row>
    <row r="48" spans="1:9" ht="45" customHeight="1" x14ac:dyDescent="0.2">
      <c r="A48" s="10">
        <v>1.2</v>
      </c>
      <c r="B48" s="11" t="s">
        <v>60</v>
      </c>
      <c r="C48" s="14" t="s">
        <v>61</v>
      </c>
      <c r="D48" s="10">
        <v>3</v>
      </c>
      <c r="E48" s="10">
        <v>2</v>
      </c>
      <c r="F48" s="10">
        <v>1</v>
      </c>
      <c r="G48" s="10">
        <v>0</v>
      </c>
      <c r="H48" s="21"/>
    </row>
    <row r="49" spans="1:9" x14ac:dyDescent="0.2">
      <c r="D49" s="19" t="s">
        <v>96</v>
      </c>
      <c r="E49" s="20"/>
      <c r="F49" s="20"/>
      <c r="G49" s="20"/>
      <c r="H49" s="23">
        <f>SUM(H47:H48)</f>
        <v>0</v>
      </c>
      <c r="I49" s="24" t="str">
        <f>CONCATENATE(" / ",SUM(D47:D48))</f>
        <v xml:space="preserve"> / 6</v>
      </c>
    </row>
    <row r="51" spans="1:9" ht="15.75" x14ac:dyDescent="0.25">
      <c r="A51" s="15" t="s">
        <v>62</v>
      </c>
    </row>
    <row r="52" spans="1:9" ht="15.75" customHeight="1" x14ac:dyDescent="0.25">
      <c r="A52" s="45" t="s">
        <v>26</v>
      </c>
      <c r="B52" s="45"/>
      <c r="C52" s="45" t="s">
        <v>27</v>
      </c>
      <c r="D52" s="42" t="s">
        <v>28</v>
      </c>
      <c r="E52" s="43"/>
      <c r="F52" s="43"/>
      <c r="G52" s="43"/>
      <c r="H52" s="44"/>
    </row>
    <row r="53" spans="1:9" ht="30" customHeight="1" x14ac:dyDescent="0.2">
      <c r="A53" s="45"/>
      <c r="B53" s="45"/>
      <c r="C53" s="45"/>
      <c r="D53" s="18" t="s">
        <v>29</v>
      </c>
      <c r="E53" s="18" t="s">
        <v>30</v>
      </c>
      <c r="F53" s="18" t="s">
        <v>31</v>
      </c>
      <c r="G53" s="18" t="s">
        <v>32</v>
      </c>
      <c r="H53" s="22" t="s">
        <v>108</v>
      </c>
    </row>
    <row r="54" spans="1:9" ht="45" customHeight="1" x14ac:dyDescent="0.2">
      <c r="A54" s="10">
        <v>2.1</v>
      </c>
      <c r="B54" s="11" t="s">
        <v>104</v>
      </c>
      <c r="C54" s="14" t="s">
        <v>63</v>
      </c>
      <c r="D54" s="10">
        <v>3</v>
      </c>
      <c r="E54" s="10">
        <v>2</v>
      </c>
      <c r="F54" s="10">
        <v>1</v>
      </c>
      <c r="G54" s="10">
        <v>0</v>
      </c>
      <c r="H54" s="21"/>
    </row>
    <row r="55" spans="1:9" ht="45" customHeight="1" x14ac:dyDescent="0.2">
      <c r="A55" s="10">
        <v>2.2000000000000002</v>
      </c>
      <c r="B55" s="11" t="s">
        <v>64</v>
      </c>
      <c r="C55" s="14" t="s">
        <v>65</v>
      </c>
      <c r="D55" s="10">
        <v>3</v>
      </c>
      <c r="E55" s="10">
        <v>2</v>
      </c>
      <c r="F55" s="10">
        <v>1</v>
      </c>
      <c r="G55" s="10">
        <v>0</v>
      </c>
      <c r="H55" s="21"/>
    </row>
    <row r="56" spans="1:9" s="13" customFormat="1" ht="45" customHeight="1" x14ac:dyDescent="0.2">
      <c r="A56" s="10">
        <v>2.2999999999999998</v>
      </c>
      <c r="B56" s="11" t="s">
        <v>66</v>
      </c>
      <c r="C56" s="14" t="s">
        <v>67</v>
      </c>
      <c r="D56" s="10">
        <v>3</v>
      </c>
      <c r="E56" s="10">
        <v>2</v>
      </c>
      <c r="F56" s="10">
        <v>1</v>
      </c>
      <c r="G56" s="10">
        <v>0</v>
      </c>
      <c r="H56" s="21"/>
    </row>
    <row r="57" spans="1:9" x14ac:dyDescent="0.2">
      <c r="D57" s="19" t="s">
        <v>96</v>
      </c>
      <c r="E57" s="20"/>
      <c r="F57" s="20"/>
      <c r="G57" s="20"/>
      <c r="H57" s="23">
        <f>SUM(H54:H56)</f>
        <v>0</v>
      </c>
      <c r="I57" s="24" t="str">
        <f>CONCATENATE(" / ",SUM(D54:D56))</f>
        <v xml:space="preserve"> / 9</v>
      </c>
    </row>
    <row r="58" spans="1:9" x14ac:dyDescent="0.2">
      <c r="D58" s="13"/>
      <c r="E58" s="13"/>
      <c r="F58" s="13"/>
      <c r="G58" s="13"/>
    </row>
    <row r="59" spans="1:9" ht="15.75" x14ac:dyDescent="0.25">
      <c r="A59" s="15" t="s">
        <v>68</v>
      </c>
    </row>
    <row r="60" spans="1:9" ht="15.75" customHeight="1" x14ac:dyDescent="0.25">
      <c r="A60" s="45" t="s">
        <v>26</v>
      </c>
      <c r="B60" s="45"/>
      <c r="C60" s="45" t="s">
        <v>27</v>
      </c>
      <c r="D60" s="42" t="s">
        <v>28</v>
      </c>
      <c r="E60" s="43"/>
      <c r="F60" s="43"/>
      <c r="G60" s="43"/>
      <c r="H60" s="44"/>
    </row>
    <row r="61" spans="1:9" ht="30" customHeight="1" x14ac:dyDescent="0.2">
      <c r="A61" s="45"/>
      <c r="B61" s="45"/>
      <c r="C61" s="45"/>
      <c r="D61" s="18" t="s">
        <v>29</v>
      </c>
      <c r="E61" s="18" t="s">
        <v>30</v>
      </c>
      <c r="F61" s="18" t="s">
        <v>31</v>
      </c>
      <c r="G61" s="18" t="s">
        <v>32</v>
      </c>
      <c r="H61" s="22" t="s">
        <v>108</v>
      </c>
    </row>
    <row r="62" spans="1:9" ht="45" customHeight="1" x14ac:dyDescent="0.2">
      <c r="A62" s="10">
        <v>3.1</v>
      </c>
      <c r="B62" s="11" t="s">
        <v>69</v>
      </c>
      <c r="C62" s="14" t="s">
        <v>70</v>
      </c>
      <c r="D62" s="10">
        <v>3</v>
      </c>
      <c r="E62" s="10">
        <v>2</v>
      </c>
      <c r="F62" s="10">
        <v>1</v>
      </c>
      <c r="G62" s="10">
        <v>0</v>
      </c>
      <c r="H62" s="21"/>
    </row>
    <row r="63" spans="1:9" ht="45" customHeight="1" x14ac:dyDescent="0.2">
      <c r="A63" s="10">
        <v>3.2</v>
      </c>
      <c r="B63" s="11" t="s">
        <v>71</v>
      </c>
      <c r="C63" s="14" t="s">
        <v>72</v>
      </c>
      <c r="D63" s="10">
        <v>3</v>
      </c>
      <c r="E63" s="10">
        <v>2</v>
      </c>
      <c r="F63" s="10">
        <v>1</v>
      </c>
      <c r="G63" s="10">
        <v>0</v>
      </c>
      <c r="H63" s="21"/>
    </row>
    <row r="64" spans="1:9" ht="45" customHeight="1" x14ac:dyDescent="0.2">
      <c r="A64" s="10">
        <v>3.3</v>
      </c>
      <c r="B64" s="11" t="s">
        <v>73</v>
      </c>
      <c r="C64" s="14" t="s">
        <v>74</v>
      </c>
      <c r="D64" s="10">
        <v>3</v>
      </c>
      <c r="E64" s="10">
        <v>2</v>
      </c>
      <c r="F64" s="10">
        <v>1</v>
      </c>
      <c r="G64" s="10">
        <v>0</v>
      </c>
      <c r="H64" s="21"/>
    </row>
    <row r="65" spans="4:9" x14ac:dyDescent="0.2">
      <c r="D65" s="19" t="s">
        <v>95</v>
      </c>
      <c r="E65" s="20"/>
      <c r="F65" s="20"/>
      <c r="G65" s="20"/>
      <c r="H65" s="23">
        <f>SUM(H62:H64)</f>
        <v>0</v>
      </c>
      <c r="I65" s="24" t="str">
        <f>CONCATENATE(" / ",SUM(D62:D64))</f>
        <v xml:space="preserve"> / 9</v>
      </c>
    </row>
  </sheetData>
  <mergeCells count="29">
    <mergeCell ref="B2:I2"/>
    <mergeCell ref="B3:I3"/>
    <mergeCell ref="B4:I4"/>
    <mergeCell ref="D26:H26"/>
    <mergeCell ref="D34:H34"/>
    <mergeCell ref="A19:B20"/>
    <mergeCell ref="C19:C20"/>
    <mergeCell ref="A26:B27"/>
    <mergeCell ref="C26:C27"/>
    <mergeCell ref="A34:B35"/>
    <mergeCell ref="C34:C35"/>
    <mergeCell ref="D19:H19"/>
    <mergeCell ref="D13:H13"/>
    <mergeCell ref="A12:G12"/>
    <mergeCell ref="A13:B14"/>
    <mergeCell ref="C13:C14"/>
    <mergeCell ref="E6:H6"/>
    <mergeCell ref="E7:H7"/>
    <mergeCell ref="E8:H8"/>
    <mergeCell ref="A60:B61"/>
    <mergeCell ref="C60:C61"/>
    <mergeCell ref="D43:G43"/>
    <mergeCell ref="A45:B46"/>
    <mergeCell ref="C45:C46"/>
    <mergeCell ref="A52:B53"/>
    <mergeCell ref="C52:C53"/>
    <mergeCell ref="D45:H45"/>
    <mergeCell ref="D52:H52"/>
    <mergeCell ref="D60:H60"/>
  </mergeCells>
  <conditionalFormatting sqref="C6">
    <cfRule type="cellIs" dxfId="10" priority="5" operator="equal">
      <formula>0</formula>
    </cfRule>
    <cfRule type="colorScale" priority="6">
      <colorScale>
        <cfvo type="min"/>
        <cfvo type="max"/>
        <color rgb="FFFF7128"/>
        <color rgb="FFFFEF9C"/>
      </colorScale>
    </cfRule>
  </conditionalFormatting>
  <conditionalFormatting sqref="E6:E8">
    <cfRule type="cellIs" dxfId="9" priority="3" operator="equal">
      <formula>0</formula>
    </cfRule>
    <cfRule type="colorScale" priority="4">
      <colorScale>
        <cfvo type="min"/>
        <cfvo type="max"/>
        <color rgb="FFFF7128"/>
        <color rgb="FFFFEF9C"/>
      </colorScale>
    </cfRule>
  </conditionalFormatting>
  <conditionalFormatting sqref="C8">
    <cfRule type="cellIs" dxfId="8" priority="1" operator="equal">
      <formula>0</formula>
    </cfRule>
    <cfRule type="colorScale" priority="2">
      <colorScale>
        <cfvo type="min"/>
        <cfvo type="max"/>
        <color rgb="FFFF7128"/>
        <color rgb="FFFFEF9C"/>
      </colorScale>
    </cfRule>
  </conditionalFormatting>
  <printOptions horizontalCentered="1" verticalCentered="1"/>
  <pageMargins left="0.23622047244094491" right="0.23622047244094491" top="0.74803149606299213" bottom="0.74803149606299213" header="0.31496062992125984" footer="0.31496062992125984"/>
  <pageSetup paperSize="9" scale="45" orientation="portrait" r:id="rId1"/>
  <headerFooter>
    <oddFooter>&amp;LTMsp MSCI-ID / &amp;A&amp;R&amp;"-,Italique"&amp;8v11.2023</oddFooter>
  </headerFooter>
  <rowBreaks count="3" manualBreakCount="3">
    <brk id="17" max="16383" man="1"/>
    <brk id="31" max="16383" man="1"/>
    <brk id="5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BILAN</vt:lpstr>
      <vt:lpstr>Répondant·e TMsp</vt:lpstr>
      <vt:lpstr>Répondant Métier</vt:lpstr>
      <vt:lpstr>BILAN!Zone_d_impression</vt:lpstr>
      <vt:lpstr>'Répondant Métier'!Zone_d_impression</vt:lpstr>
      <vt:lpstr>'Répondant·e TMsp'!Zone_d_impression</vt:lpstr>
    </vt:vector>
  </TitlesOfParts>
  <Company>HES-SO Valais-Wallis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nicolas.schurter@vd.ch</dc:creator>
  <cp:lastModifiedBy>Gross Muriel</cp:lastModifiedBy>
  <cp:lastPrinted>2023-11-14T16:32:41Z</cp:lastPrinted>
  <dcterms:created xsi:type="dcterms:W3CDTF">2019-01-25T07:23:56Z</dcterms:created>
  <dcterms:modified xsi:type="dcterms:W3CDTF">2023-11-14T16:32:44Z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